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28CC960E-48B5-4F9A-A599-CF6B496D4D08}" xr6:coauthVersionLast="45" xr6:coauthVersionMax="45" xr10:uidLastSave="{00000000-0000-0000-0000-000000000000}"/>
  <bookViews>
    <workbookView xWindow="-120" yWindow="-120" windowWidth="20730" windowHeight="11160" tabRatio="839" firstSheet="10" activeTab="30" xr2:uid="{00000000-000D-0000-FFFF-FFFF00000000}"/>
  </bookViews>
  <sheets>
    <sheet name="Menu" sheetId="1" r:id="rId1"/>
    <sheet name="Daftar Tabel" sheetId="2" r:id="rId2"/>
    <sheet name="PS" sheetId="3" r:id="rId3"/>
    <sheet name="1-1" sheetId="4" r:id="rId4"/>
    <sheet name="1-2" sheetId="5" r:id="rId5"/>
    <sheet name="1-3" sheetId="6" r:id="rId6"/>
    <sheet name="2a" sheetId="7" r:id="rId7"/>
    <sheet name="2b" sheetId="8" r:id="rId8"/>
    <sheet name="3a1" sheetId="9" r:id="rId9"/>
    <sheet name="3a2" sheetId="10" r:id="rId10"/>
    <sheet name="3a3" sheetId="11" r:id="rId11"/>
    <sheet name="3a4" sheetId="12" r:id="rId12"/>
    <sheet name="3a5" sheetId="13" r:id="rId13"/>
    <sheet name="3b1" sheetId="14" r:id="rId14"/>
    <sheet name="3b2" sheetId="15" r:id="rId15"/>
    <sheet name="3b3" sheetId="16" r:id="rId16"/>
    <sheet name="3b4-1" sheetId="17" r:id="rId17"/>
    <sheet name="3b4-2" sheetId="18" r:id="rId18"/>
    <sheet name="3b5-1" sheetId="19" r:id="rId19"/>
    <sheet name="3b5-2" sheetId="20" r:id="rId20"/>
    <sheet name="3b5-3" sheetId="21" r:id="rId21"/>
    <sheet name="3b5-4" sheetId="22" r:id="rId22"/>
    <sheet name="3b6" sheetId="23" r:id="rId23"/>
    <sheet name="3b7" sheetId="24" r:id="rId24"/>
    <sheet name="4" sheetId="25" r:id="rId25"/>
    <sheet name="5a" sheetId="26" r:id="rId26"/>
    <sheet name="5b" sheetId="27" r:id="rId27"/>
    <sheet name="5c" sheetId="28" r:id="rId28"/>
    <sheet name="6a" sheetId="29" r:id="rId29"/>
    <sheet name="6b" sheetId="30" r:id="rId30"/>
    <sheet name="7" sheetId="31" r:id="rId31"/>
    <sheet name="8a" sheetId="32" r:id="rId32"/>
    <sheet name="8b1" sheetId="33" r:id="rId33"/>
    <sheet name="8b2" sheetId="34" r:id="rId34"/>
    <sheet name="8c" sheetId="35" r:id="rId35"/>
    <sheet name="8d1" sheetId="36" r:id="rId36"/>
    <sheet name="8d2" sheetId="37" r:id="rId37"/>
    <sheet name="8e1" sheetId="38" r:id="rId38"/>
    <sheet name="Ref 8e2" sheetId="39" r:id="rId39"/>
    <sheet name="8e2" sheetId="40" r:id="rId40"/>
    <sheet name="8f1-1" sheetId="41" r:id="rId41"/>
    <sheet name="8f1-2" sheetId="42" r:id="rId42"/>
    <sheet name="8f2" sheetId="43" r:id="rId43"/>
    <sheet name="8f3" sheetId="44" r:id="rId44"/>
    <sheet name="8f4-1" sheetId="45" r:id="rId45"/>
    <sheet name="8f4-2" sheetId="46" r:id="rId46"/>
    <sheet name="8f4-3" sheetId="47" r:id="rId47"/>
    <sheet name="8f4-4" sheetId="48" r:id="rId48"/>
  </sheets>
  <definedNames>
    <definedName name="diploma" localSheetId="12">#REF!</definedName>
    <definedName name="diploma" localSheetId="15">#REF!</definedName>
    <definedName name="diploma" localSheetId="18">#REF!</definedName>
    <definedName name="diploma" localSheetId="19">#REF!</definedName>
    <definedName name="diploma" localSheetId="20">#REF!</definedName>
    <definedName name="diploma" localSheetId="21">#REF!</definedName>
    <definedName name="diploma" localSheetId="22">#REF!</definedName>
    <definedName name="diploma" localSheetId="23">#REF!</definedName>
    <definedName name="diploma" localSheetId="26">#REF!</definedName>
    <definedName name="diploma" localSheetId="27">#REF!</definedName>
    <definedName name="diploma" localSheetId="28">#REF!</definedName>
    <definedName name="diploma" localSheetId="29">#REF!</definedName>
    <definedName name="diploma" localSheetId="30">#REF!</definedName>
    <definedName name="diploma" localSheetId="33">#REF!</definedName>
    <definedName name="diploma" localSheetId="36">#REF!</definedName>
    <definedName name="diploma" localSheetId="40">#REF!</definedName>
    <definedName name="diploma" localSheetId="41">#REF!</definedName>
    <definedName name="diploma" localSheetId="42">#REF!</definedName>
    <definedName name="diploma" localSheetId="43">#REF!</definedName>
    <definedName name="diploma" localSheetId="44">#REF!</definedName>
    <definedName name="diploma" localSheetId="45">#REF!</definedName>
    <definedName name="diploma" localSheetId="46">#REF!</definedName>
    <definedName name="diploma" localSheetId="47">#REF!</definedName>
    <definedName name="diploma" localSheetId="38">#REF!</definedName>
    <definedName name="diploma">#REF!</definedName>
    <definedName name="_xlnm.Print_Area" localSheetId="8">'3a1'!$A$1:$M$30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9" i="25" l="1"/>
  <c r="G19" i="25"/>
  <c r="H19" i="25"/>
  <c r="I19" i="25"/>
  <c r="J19" i="25"/>
  <c r="F11" i="25"/>
  <c r="J11" i="25" s="1"/>
  <c r="F12" i="25"/>
  <c r="J12" i="25" s="1"/>
  <c r="F13" i="25"/>
  <c r="J13" i="25" s="1"/>
  <c r="F14" i="25"/>
  <c r="J14" i="25" s="1"/>
  <c r="F15" i="25"/>
  <c r="J15" i="25" s="1"/>
  <c r="F16" i="25"/>
  <c r="J16" i="25" s="1"/>
  <c r="F17" i="25"/>
  <c r="J17" i="25" s="1"/>
  <c r="F18" i="25"/>
  <c r="F10" i="25"/>
  <c r="J10" i="25" s="1"/>
  <c r="I23" i="25"/>
  <c r="H23" i="25"/>
  <c r="G23" i="25"/>
  <c r="I22" i="25"/>
  <c r="H22" i="25"/>
  <c r="G22" i="25"/>
  <c r="I21" i="25"/>
  <c r="H21" i="25"/>
  <c r="G21" i="25"/>
  <c r="I20" i="25"/>
  <c r="H20" i="25"/>
  <c r="G20" i="25"/>
  <c r="J18" i="25"/>
  <c r="I18" i="25"/>
  <c r="H18" i="25"/>
  <c r="G18" i="25"/>
  <c r="I17" i="25"/>
  <c r="H17" i="25"/>
  <c r="G17" i="25"/>
  <c r="I16" i="25"/>
  <c r="H16" i="25"/>
  <c r="G16" i="25"/>
  <c r="I15" i="25"/>
  <c r="H15" i="25"/>
  <c r="G15" i="25"/>
  <c r="I14" i="25"/>
  <c r="H14" i="25"/>
  <c r="G14" i="25"/>
  <c r="I13" i="25"/>
  <c r="H13" i="25"/>
  <c r="G13" i="25"/>
  <c r="I12" i="25"/>
  <c r="H12" i="25"/>
  <c r="G12" i="25"/>
  <c r="I11" i="25"/>
  <c r="H11" i="25"/>
  <c r="G11" i="25"/>
  <c r="I10" i="25"/>
  <c r="H10" i="25"/>
  <c r="G10" i="25"/>
  <c r="I9" i="25"/>
  <c r="H9" i="25"/>
  <c r="G9" i="25"/>
  <c r="I8" i="25"/>
  <c r="H8" i="25"/>
  <c r="G8" i="25"/>
  <c r="I7" i="25"/>
  <c r="H7" i="25"/>
  <c r="G7" i="25"/>
  <c r="G24" i="25" l="1"/>
  <c r="I24" i="25"/>
  <c r="H24" i="25"/>
  <c r="F21" i="25"/>
  <c r="J21" i="25" s="1"/>
  <c r="F20" i="25"/>
  <c r="J20" i="25" s="1"/>
  <c r="E6" i="25"/>
  <c r="D6" i="25"/>
  <c r="C6" i="25"/>
  <c r="G6" i="25" l="1"/>
  <c r="I6" i="25"/>
  <c r="H6" i="25"/>
  <c r="J24" i="25"/>
  <c r="F16" i="10"/>
  <c r="J16" i="10"/>
  <c r="K16" i="10"/>
  <c r="F14" i="40" l="1"/>
  <c r="E14" i="40"/>
  <c r="D14" i="40"/>
  <c r="C14" i="40"/>
  <c r="C10" i="39"/>
  <c r="B10" i="39"/>
  <c r="F10" i="38"/>
  <c r="E10" i="38"/>
  <c r="D10" i="38"/>
  <c r="C10" i="38"/>
  <c r="B10" i="38"/>
  <c r="F10" i="37"/>
  <c r="E10" i="37"/>
  <c r="D10" i="37"/>
  <c r="C10" i="37"/>
  <c r="B10" i="37"/>
  <c r="F19" i="36"/>
  <c r="E19" i="36"/>
  <c r="D19" i="36"/>
  <c r="C19" i="36"/>
  <c r="B19" i="36"/>
  <c r="J17" i="35"/>
  <c r="N15" i="35" s="1"/>
  <c r="N18" i="35" s="1"/>
  <c r="O16" i="35"/>
  <c r="J16" i="35"/>
  <c r="O15" i="35"/>
  <c r="J15" i="35"/>
  <c r="O18" i="35" l="1"/>
  <c r="O19" i="35" s="1"/>
  <c r="F7" i="25" l="1"/>
  <c r="J7" i="25" s="1"/>
  <c r="F12" i="10"/>
  <c r="J12" i="10"/>
  <c r="F13" i="10"/>
  <c r="J13" i="10"/>
  <c r="F14" i="10"/>
  <c r="J14" i="10"/>
  <c r="F15" i="10"/>
  <c r="J15" i="10"/>
  <c r="K15" i="10" l="1"/>
  <c r="K12" i="10"/>
  <c r="K13" i="10"/>
  <c r="K14" i="10"/>
  <c r="J23" i="11" l="1"/>
  <c r="K23" i="11" s="1"/>
  <c r="J24" i="11"/>
  <c r="K24" i="11" s="1"/>
  <c r="J25" i="11"/>
  <c r="K25" i="11" s="1"/>
  <c r="J26" i="11"/>
  <c r="K26" i="11" s="1"/>
  <c r="J27" i="11"/>
  <c r="K27" i="11" s="1"/>
  <c r="J28" i="11"/>
  <c r="K28" i="11" s="1"/>
  <c r="J29" i="11"/>
  <c r="K29" i="11" s="1"/>
  <c r="J30" i="11"/>
  <c r="K30" i="11" s="1"/>
  <c r="J31" i="11"/>
  <c r="K31" i="11" s="1"/>
  <c r="J32" i="11"/>
  <c r="K32" i="11" s="1"/>
  <c r="G11" i="7" l="1"/>
  <c r="E17" i="42" l="1"/>
  <c r="D17" i="42"/>
  <c r="C17" i="42"/>
  <c r="F16" i="42"/>
  <c r="F15" i="42"/>
  <c r="F14" i="42"/>
  <c r="F13" i="42"/>
  <c r="F12" i="42"/>
  <c r="F11" i="42"/>
  <c r="F10" i="42"/>
  <c r="F9" i="42"/>
  <c r="F8" i="42"/>
  <c r="F7" i="42"/>
  <c r="E17" i="41"/>
  <c r="D17" i="41"/>
  <c r="C17" i="41"/>
  <c r="F16" i="41"/>
  <c r="F15" i="41"/>
  <c r="F14" i="41"/>
  <c r="F13" i="41"/>
  <c r="F12" i="41"/>
  <c r="F11" i="41"/>
  <c r="F10" i="41"/>
  <c r="F9" i="41"/>
  <c r="F8" i="41"/>
  <c r="F7" i="41"/>
  <c r="F11" i="28"/>
  <c r="E11" i="28"/>
  <c r="D11" i="28"/>
  <c r="C11" i="28"/>
  <c r="E24" i="25"/>
  <c r="D24" i="25"/>
  <c r="C24" i="25"/>
  <c r="F23" i="25"/>
  <c r="J23" i="25" s="1"/>
  <c r="F22" i="25"/>
  <c r="J22" i="25" s="1"/>
  <c r="F9" i="25"/>
  <c r="J9" i="25" s="1"/>
  <c r="F8" i="25"/>
  <c r="J8" i="25" s="1"/>
  <c r="F6" i="25"/>
  <c r="J6" i="25" s="1"/>
  <c r="E16" i="18"/>
  <c r="D16" i="18"/>
  <c r="C16" i="18"/>
  <c r="F15" i="18"/>
  <c r="F14" i="18"/>
  <c r="F13" i="18"/>
  <c r="F12" i="18"/>
  <c r="F11" i="18"/>
  <c r="F10" i="18"/>
  <c r="F9" i="18"/>
  <c r="F8" i="18"/>
  <c r="F7" i="18"/>
  <c r="F6" i="18"/>
  <c r="E16" i="17"/>
  <c r="D16" i="17"/>
  <c r="C16" i="17"/>
  <c r="F15" i="17"/>
  <c r="F14" i="17"/>
  <c r="F13" i="17"/>
  <c r="F12" i="17"/>
  <c r="F11" i="17"/>
  <c r="F10" i="17"/>
  <c r="F9" i="17"/>
  <c r="F8" i="17"/>
  <c r="F7" i="17"/>
  <c r="F6" i="17"/>
  <c r="E9" i="16"/>
  <c r="D9" i="16"/>
  <c r="C9" i="16"/>
  <c r="F8" i="16"/>
  <c r="F7" i="16"/>
  <c r="F6" i="16"/>
  <c r="E9" i="15"/>
  <c r="D9" i="15"/>
  <c r="C9" i="15"/>
  <c r="F8" i="15"/>
  <c r="F7" i="15"/>
  <c r="F6" i="15"/>
  <c r="J22" i="11"/>
  <c r="K22" i="11" s="1"/>
  <c r="J21" i="11"/>
  <c r="K21" i="11" s="1"/>
  <c r="J20" i="11"/>
  <c r="K20" i="11" s="1"/>
  <c r="J19" i="11"/>
  <c r="K19" i="11" s="1"/>
  <c r="J18" i="11"/>
  <c r="K18" i="11" s="1"/>
  <c r="J17" i="11"/>
  <c r="K17" i="11" s="1"/>
  <c r="J16" i="11"/>
  <c r="K16" i="11" s="1"/>
  <c r="J15" i="11"/>
  <c r="K15" i="11" s="1"/>
  <c r="J14" i="11" s="1"/>
  <c r="K14" i="11" s="1"/>
  <c r="J13" i="11"/>
  <c r="K13" i="11" s="1"/>
  <c r="J12" i="11"/>
  <c r="K12" i="11" s="1"/>
  <c r="J11" i="11"/>
  <c r="K11" i="11" s="1"/>
  <c r="J11" i="10"/>
  <c r="F11" i="10"/>
  <c r="J10" i="10"/>
  <c r="F10" i="10"/>
  <c r="J9" i="10"/>
  <c r="F9" i="10"/>
  <c r="J8" i="10"/>
  <c r="F8" i="10"/>
  <c r="J7" i="10"/>
  <c r="F7" i="10"/>
  <c r="F11" i="7"/>
  <c r="E11" i="7"/>
  <c r="D11" i="7"/>
  <c r="C11" i="7"/>
  <c r="K51" i="2"/>
  <c r="J51" i="2"/>
  <c r="I51" i="2"/>
  <c r="H51" i="2"/>
  <c r="G51" i="2"/>
  <c r="F51" i="2"/>
  <c r="E51" i="2"/>
  <c r="S59" i="1"/>
  <c r="K17" i="1"/>
  <c r="F9" i="16" l="1"/>
  <c r="F17" i="42"/>
  <c r="F16" i="18"/>
  <c r="K7" i="10"/>
  <c r="K8" i="10"/>
  <c r="K9" i="10"/>
  <c r="K10" i="10"/>
  <c r="K11" i="10"/>
  <c r="F9" i="15"/>
  <c r="F16" i="17"/>
  <c r="F24" i="25"/>
  <c r="F17" i="41"/>
</calcChain>
</file>

<file path=xl/sharedStrings.xml><?xml version="1.0" encoding="utf-8"?>
<sst xmlns="http://schemas.openxmlformats.org/spreadsheetml/2006/main" count="2326" uniqueCount="942">
  <si>
    <t xml:space="preserve">:   </t>
  </si>
  <si>
    <t>ban-pt</t>
  </si>
  <si>
    <t>Nama Perguruan Tinggi</t>
  </si>
  <si>
    <t>BADAN AKREDITASI NASIONAL - PERGURUAN TINGGI</t>
  </si>
  <si>
    <t>Etika</t>
  </si>
  <si>
    <t>Kerjasama</t>
  </si>
  <si>
    <t>A</t>
  </si>
  <si>
    <t>B</t>
  </si>
  <si>
    <t>AKREDITASI PROGRAM STUDI</t>
  </si>
  <si>
    <t>Nama Unit Pengelola</t>
  </si>
  <si>
    <t>Nama Program Studi</t>
  </si>
  <si>
    <t>/</t>
  </si>
  <si>
    <t>TS</t>
  </si>
  <si>
    <t>Tabel 1 Kerjasama</t>
  </si>
  <si>
    <t>&lt;&lt;&lt; Daftar Tabel</t>
  </si>
  <si>
    <t>Check</t>
  </si>
  <si>
    <t>V</t>
  </si>
  <si>
    <t>No.</t>
  </si>
  <si>
    <t>Lembaga Mitra</t>
  </si>
  <si>
    <t>Judul Kegiatan Kerjasama</t>
  </si>
  <si>
    <t>Manfaat bagi PS yang Diakreditasi</t>
  </si>
  <si>
    <t>Waktu dan Durasi</t>
  </si>
  <si>
    <t>Bukti Kerjasama</t>
  </si>
  <si>
    <t>Tahun Berakhirnya Kerjasama (YYYY)</t>
  </si>
  <si>
    <t>Interna-sional</t>
  </si>
  <si>
    <t>Nasional</t>
  </si>
  <si>
    <t>Wilayah/ Lokal</t>
  </si>
  <si>
    <t>Tabel 2.a Seleksi Mahasiswa Baru</t>
  </si>
  <si>
    <t>Tahun Akademik</t>
  </si>
  <si>
    <t>Daya Tampung</t>
  </si>
  <si>
    <t xml:space="preserve">Jumlah Calon Mahasiswa </t>
  </si>
  <si>
    <t>Jumlah Mahasiswa Baru</t>
  </si>
  <si>
    <t>Jumlah Mahasiswa Aktif</t>
  </si>
  <si>
    <t>Pendaftar</t>
  </si>
  <si>
    <t>Lulus Seleksi</t>
  </si>
  <si>
    <t>Reguler</t>
  </si>
  <si>
    <t>TS-4</t>
  </si>
  <si>
    <t>TS-3</t>
  </si>
  <si>
    <t>TS-2</t>
  </si>
  <si>
    <t>TS-1</t>
  </si>
  <si>
    <t>Jumlah</t>
  </si>
  <si>
    <t>Penelitian</t>
  </si>
  <si>
    <t>PkM</t>
  </si>
  <si>
    <t>Tabel 3.a.1) Dosen Tetap Perguruan Tinggi</t>
  </si>
  <si>
    <t>Nama Dosen</t>
  </si>
  <si>
    <t>Pendidikan Pasca Sarjana</t>
  </si>
  <si>
    <t>Bidang Keahlian</t>
  </si>
  <si>
    <t>Kesesuaian dengan Kompetensi Inti PS</t>
  </si>
  <si>
    <t>Jabatan Akademik</t>
  </si>
  <si>
    <t>Sertifikat Pendidik Profesional</t>
  </si>
  <si>
    <t>Sertifikat  Kompetensi/ Profesi/  Industri</t>
  </si>
  <si>
    <t>Mata Kuliah yang Diampu pada PS yang Diakreditasi</t>
  </si>
  <si>
    <t>Kesesuaian Bidang Keahlian dengan Mata Kuliah yang Diampu</t>
  </si>
  <si>
    <t>Mata Kuliah yang Diampu pada PS Lain</t>
  </si>
  <si>
    <t>C</t>
  </si>
  <si>
    <t>D</t>
  </si>
  <si>
    <t>I</t>
  </si>
  <si>
    <t>Tabel 3.a.2) Dosen Pembimbing Utama Tugas Akhir</t>
  </si>
  <si>
    <t>Jumlah Mahasiswa yang Dibimbing</t>
  </si>
  <si>
    <t>pada PS yang Diakreditasi</t>
  </si>
  <si>
    <t>pada PS Lain pada Program yang sama di PT</t>
  </si>
  <si>
    <t>…</t>
  </si>
  <si>
    <t>Tabel 3.a.3) Ekuivalen Waktu Mengajar Penuh (EWMP) Dosen Tetap Perguruan Tinggi</t>
  </si>
  <si>
    <t>Nama Dosen (DT)</t>
  </si>
  <si>
    <t>DTPS</t>
  </si>
  <si>
    <t>Ekuivalen Waktu Mengajar Penuh (EWMP) pada saat TS dalam satuan kredit semester (sks)</t>
  </si>
  <si>
    <t>Jumlah (sks)</t>
  </si>
  <si>
    <t>Rata-rata per Semester (sks)</t>
  </si>
  <si>
    <t>Pendidikan: Pembelajaran dan Pembimbingan</t>
  </si>
  <si>
    <t>Tugas Tambahan dan/atau Penunjang</t>
  </si>
  <si>
    <t>PS yang Diakreditasi</t>
  </si>
  <si>
    <t>PS Lain di dalam PT</t>
  </si>
  <si>
    <t>PS Lain di luar PT</t>
  </si>
  <si>
    <t xml:space="preserve">Tabel 3.a.4) Dosen Tidak Tetap </t>
  </si>
  <si>
    <t>Tabel 3.a.5) Dosen Industri/Praktisi</t>
  </si>
  <si>
    <t>Diisi oleh pengusul dari Program Studi pada program Diploma Tiga/Sarjana Terapan</t>
  </si>
  <si>
    <t>Nama Dosen Industri/Praktisi</t>
  </si>
  <si>
    <t>NIDK</t>
  </si>
  <si>
    <t>Perusahaan/ Industri</t>
  </si>
  <si>
    <t>Pendidikan Tertinggi</t>
  </si>
  <si>
    <t>Sertifikat Profesi/ Kompetensi/ Industri</t>
  </si>
  <si>
    <t>Mata Kuliah yang Diampu</t>
  </si>
  <si>
    <t>Bobot Kredit (sks)</t>
  </si>
  <si>
    <t>Tabel 3.b.1) Pengakuan/Rekognisi Dosen</t>
  </si>
  <si>
    <t>Rekognisi dan Bukti Pendukung</t>
  </si>
  <si>
    <t>Tingkat</t>
  </si>
  <si>
    <t>Tahun (YYYY)</t>
  </si>
  <si>
    <t>Wilayah</t>
  </si>
  <si>
    <t>Tabel 3.b.2) Penelitian DTPS</t>
  </si>
  <si>
    <t>Sumber Pembiayaan</t>
  </si>
  <si>
    <t>Jumlah Judul Penelitian</t>
  </si>
  <si>
    <t>a) Perguruan tinggi
b) Mandiri</t>
  </si>
  <si>
    <t>Lembaga dalam negeri (diluar PT)</t>
  </si>
  <si>
    <t>Lembaga luar negeri</t>
  </si>
  <si>
    <t>Tabel 3.b.3) PkM DTPS</t>
  </si>
  <si>
    <t>Jumlah Judul PkM</t>
  </si>
  <si>
    <t>Tabel 3.b.4) Publikasi Ilmiah DTPS</t>
  </si>
  <si>
    <t>Diisi oleh pengusul dari Program Studi pada program Sarjana/Magister/Doktor.</t>
  </si>
  <si>
    <t>Jenis Publikasi</t>
  </si>
  <si>
    <t xml:space="preserve">Jumlah Judul </t>
  </si>
  <si>
    <t>Jurnal penelitian tidak terakreditasi</t>
  </si>
  <si>
    <t>Jurnal penelitian nasional terakreditasi</t>
  </si>
  <si>
    <t>Jurnal penelitian internasional</t>
  </si>
  <si>
    <t>Jurnal penelitian internasional bereputasi</t>
  </si>
  <si>
    <t>Seminar wilayah/lokal/perguruan tinggi</t>
  </si>
  <si>
    <t>Seminar nasional</t>
  </si>
  <si>
    <t>Seminar internasional</t>
  </si>
  <si>
    <t>Tulisan di media massa wilayah</t>
  </si>
  <si>
    <t>Tulisan di media massa nasional</t>
  </si>
  <si>
    <t>Tulisan di media massa internasional</t>
  </si>
  <si>
    <t>Pagelaran/pameran/presentasi dalam forum di tingkat wilayah</t>
  </si>
  <si>
    <t>Pagelaran/pameran/presentasi dalam forum di tingkat nasional</t>
  </si>
  <si>
    <t>Pagelaran/pameran/presentasi dalam forum di tingkat internasional</t>
  </si>
  <si>
    <t>Tabel 3.b.5) Luaran Penelitian/PkM Lainnya oleh DTPS</t>
  </si>
  <si>
    <t>Tabel 3.b.5) Bagian-1 HKI (Paten, Paten Sederhana)</t>
  </si>
  <si>
    <t>No</t>
  </si>
  <si>
    <t>Luaran Penelitian dan PkM</t>
  </si>
  <si>
    <t>Keterangan</t>
  </si>
  <si>
    <t>HKI: a) Paten, b) Paten Sederhana</t>
  </si>
  <si>
    <t>Tabel 3.b.5) Bagian-2 HKI (Hak Cipta, Desain Produk Industri, dll.)</t>
  </si>
  <si>
    <t>II</t>
  </si>
  <si>
    <t>HKI: a) Hak Cipta, b) Desain Produk Industri,  c) Perlindungan Varietas Tanaman (Sertifikat Perlindungan Varietas Tanaman, Sertifikat Pelepasan Varietas, Sertifikat Pendaftaran Varietas), d) Desain Tata Letak Sirkuit Terpadu, e) dll.)</t>
  </si>
  <si>
    <t>Tabel 3.b.5) Bagian-3 Teknologi Tepat Guna, Produk, Karya Seni, Rekayasa Sosial</t>
  </si>
  <si>
    <t>III</t>
  </si>
  <si>
    <t>Teknologi Tepat Guna, Produk (Produk Terstandarisasi, Produk Tersertifikasi), Karya Seni, Rekayasa Sosial</t>
  </si>
  <si>
    <t>IV</t>
  </si>
  <si>
    <t>Tabel 3.b.6) Karya Ilmiah DTPS yang Disitasi</t>
  </si>
  <si>
    <t xml:space="preserve">Judul Artikel yang Disitasi (Jurnal, Volume, Tahun, Nomor, Halaman) </t>
  </si>
  <si>
    <t>Jumlah Sitasi</t>
  </si>
  <si>
    <t>Tabel 3.b.7) Produk/Jasa DTPS yang Diadopsi oleh Industri/Masyarakat</t>
  </si>
  <si>
    <t>Deskripsi Produk/Jasa</t>
  </si>
  <si>
    <t>Bukti</t>
  </si>
  <si>
    <t>Tabel 4 Penggunaan Dana</t>
  </si>
  <si>
    <t>Jenis Penggunaan</t>
  </si>
  <si>
    <t>Unit Pengelola Program Studi 
(Rupiah)</t>
  </si>
  <si>
    <t>Program Studi 
(Rupiah)</t>
  </si>
  <si>
    <t>Rata-rata</t>
  </si>
  <si>
    <t>Biaya Operasional Pendidikan</t>
  </si>
  <si>
    <t>Biaya Penelitian</t>
  </si>
  <si>
    <t>Biaya PkM</t>
  </si>
  <si>
    <t>Biaya Investasi SDM</t>
  </si>
  <si>
    <t>Tabel 5.a Kurikulum, Capaian Pembelajaran, dan Rencana Pembelajaran</t>
  </si>
  <si>
    <t>Semester</t>
  </si>
  <si>
    <t>Kode Mata Kuliah</t>
  </si>
  <si>
    <t>Nama Mata Kuliah</t>
  </si>
  <si>
    <t>Mata Kuliah Kom-petensi</t>
  </si>
  <si>
    <t>Konversi Kredit ke Jam</t>
  </si>
  <si>
    <t>Capaian Pembelajaran</t>
  </si>
  <si>
    <t>Dokumen Rencana Pembela-jaran</t>
  </si>
  <si>
    <t>Unit Penyeleng-gara</t>
  </si>
  <si>
    <t>Kuliah/ Responsi/ Tutorial</t>
  </si>
  <si>
    <t>Seminar</t>
  </si>
  <si>
    <t>Praktikum/ Praktik/ Praktik Lapangan</t>
  </si>
  <si>
    <t>Sikap</t>
  </si>
  <si>
    <t>Pengeta-huan</t>
  </si>
  <si>
    <t>Keteram-pilan Umum</t>
  </si>
  <si>
    <t>Keteram-pilan Khusus</t>
  </si>
  <si>
    <t>Tabel 5.b Integrasi Kegiatan Penelitan/PkM dalam Pembelajaran</t>
  </si>
  <si>
    <t>Judul Penelitian/PkM</t>
  </si>
  <si>
    <t>Mata Kuliah</t>
  </si>
  <si>
    <t>Bentuk Integrasi</t>
  </si>
  <si>
    <t>Tahun
(YYYY)</t>
  </si>
  <si>
    <t>Tabel 5.c Kepuasan Mahasiswa</t>
  </si>
  <si>
    <t>Aspek yang Diukur</t>
  </si>
  <si>
    <t>Tingkat Kepuasan Mahasiswa
(%)</t>
  </si>
  <si>
    <t>Rencana Tindak Lanjut oleh UPPS/PS</t>
  </si>
  <si>
    <t>Sangat Baik</t>
  </si>
  <si>
    <t>Baik</t>
  </si>
  <si>
    <t>Cukup</t>
  </si>
  <si>
    <t>Kurang</t>
  </si>
  <si>
    <t>Tabel 6.a Penelitian DTPS yang Melibatkan Mahasiswa</t>
  </si>
  <si>
    <t>Tema Penelitian sesuai Roadmap</t>
  </si>
  <si>
    <t>Nama Mahasiswa</t>
  </si>
  <si>
    <t>Judul Kegiatan</t>
  </si>
  <si>
    <t>Tabel 6.b Penelitian DTPS yang Menjadi Rujukan Tema Tesis/Disertasi</t>
  </si>
  <si>
    <t>Diisi oleh pengusul dari Program Studi pada program Magister/Magister Terapan/ Doktor/ Doktor Terapan</t>
  </si>
  <si>
    <t>Judul Tesis/Disertasi</t>
  </si>
  <si>
    <t>Tabel 7 PkM DTPS yang Melibatkan Mahasiswa</t>
  </si>
  <si>
    <t>Diisi oleh pengusul dari Program Studi pada program Diploma Tiga/Sarjana/Sarjana Terapan.</t>
  </si>
  <si>
    <t>Tema PkM sesuai Roadmap</t>
  </si>
  <si>
    <t>Tabel 8.a IPK Lulusan</t>
  </si>
  <si>
    <t>Tahun Lulus</t>
  </si>
  <si>
    <t>Jumlah Lulusan</t>
  </si>
  <si>
    <t>Indeks Prestasi Kumulatif</t>
  </si>
  <si>
    <t>Min.</t>
  </si>
  <si>
    <t>Maks</t>
  </si>
  <si>
    <t>Tabel 8.b.1) Prestasi Akademik Mahasiswa</t>
  </si>
  <si>
    <t>Nama Kegiatan</t>
  </si>
  <si>
    <t>Waktu Perolehan (YYYY)</t>
  </si>
  <si>
    <t>Prestasi yang Dicapai</t>
  </si>
  <si>
    <t>Lokal/ Wilayah</t>
  </si>
  <si>
    <t>Nasio-nal</t>
  </si>
  <si>
    <t>Tabel 8.b.2) Prestasi Non-akademik Mahasiswa</t>
  </si>
  <si>
    <t>Diisi oleh pengusul dari Program Studi pada program Diploma Tiga/Sarjana/Sarjana Terapan</t>
  </si>
  <si>
    <t xml:space="preserve">Tabel 8.c Masa Studi Lulusan </t>
  </si>
  <si>
    <t>Diisi oleh pengusul dari Program Studi pada Program Diploma Tiga</t>
  </si>
  <si>
    <t>Tahun Masuk</t>
  </si>
  <si>
    <t>Jumlah Mahasiswa  Diterima</t>
  </si>
  <si>
    <t>Jumlah Mahasiswa yang lulus pada</t>
  </si>
  <si>
    <t xml:space="preserve">Jumlah Lulusan s.d. akhir TS </t>
  </si>
  <si>
    <t>Rata-rata Masa Studi</t>
  </si>
  <si>
    <t>Akhir TS</t>
  </si>
  <si>
    <t>Diisi oleh pengusul dari Program Studi pada Program Sarjana/Sarjana Terapan</t>
  </si>
  <si>
    <t>Jumlah Lulusan s.d. akhir TS</t>
  </si>
  <si>
    <t>Akhir TS-6</t>
  </si>
  <si>
    <t>Akhir TS-5</t>
  </si>
  <si>
    <t>Akhir TS-4</t>
  </si>
  <si>
    <t>Akhir TS-3</t>
  </si>
  <si>
    <t>Akhir TS-2</t>
  </si>
  <si>
    <t>Akhir TS-1</t>
  </si>
  <si>
    <t>TS-6</t>
  </si>
  <si>
    <t>TS-5</t>
  </si>
  <si>
    <t>Diisi oleh pengusul dari Program Studi pada Program Magister/Magister Terapan</t>
  </si>
  <si>
    <t>Jumlah Lulusan s.d. Akhir TS</t>
  </si>
  <si>
    <t>Diisi oleh pengusul dari Program Studi pada Program Doktor/Doktor Terapan</t>
  </si>
  <si>
    <t>Tabel 8.d.1) Waktu Tunggu Lulusan</t>
  </si>
  <si>
    <t>Jumlah Lulusan yang Terlacak</t>
  </si>
  <si>
    <t>Jumlah Lulusan yang Dipesan Sebelum Lulus</t>
  </si>
  <si>
    <t>WT &lt; 3 bulan</t>
  </si>
  <si>
    <r>
      <t xml:space="preserve">3 </t>
    </r>
    <r>
      <rPr>
        <b/>
        <sz val="10"/>
        <color rgb="FF000000"/>
        <rFont val="Calibri"/>
        <family val="2"/>
      </rPr>
      <t>≤ WT ≤ 6 bulan</t>
    </r>
  </si>
  <si>
    <t>WT &gt; 6 bulan</t>
  </si>
  <si>
    <t>Diisi oleh pengusul dari Program Studi pada Program Sarjana</t>
  </si>
  <si>
    <t>WT &lt; 6 bulan</t>
  </si>
  <si>
    <t>WT &gt; 18 bulan</t>
  </si>
  <si>
    <t>Diisi oleh pengusul dari Program Studi pada Program Sarjana Terapan</t>
  </si>
  <si>
    <t>Tabel 8.d.2) Kesesuaian Bidang Kerja Lulusan</t>
  </si>
  <si>
    <t>Diisi oleh pengusul dari Program Studi pada program Diploma Tiga/Sarjana/Sarjana Terapan/Magister/Magister Terapan</t>
  </si>
  <si>
    <t>Rendah</t>
  </si>
  <si>
    <t>Sedang</t>
  </si>
  <si>
    <t>Tinggi</t>
  </si>
  <si>
    <t>Tabel 8.e.1) Tempat Kerja Lulusan</t>
  </si>
  <si>
    <t>Lokal/ Wilayah/ Berwirausaha tidak Berbadan Hukum</t>
  </si>
  <si>
    <t>Nasional/ Berwirausaha Berbadan Hukum</t>
  </si>
  <si>
    <t>Multinasiona/ Internasional</t>
  </si>
  <si>
    <t>Tabel Referensi untuk Tabel 8.e.2) Kepuasan Pengguna Lulusan</t>
  </si>
  <si>
    <t>Jumlah Tanggapan Kepuasan Pengguna yang Terlacak</t>
  </si>
  <si>
    <t>Tabel 8.e.2) Kepuasan Pengguna Lulusan</t>
  </si>
  <si>
    <t>Jenis Kemampuan</t>
  </si>
  <si>
    <t>Tingkat Kepuasan Pengguna
(%)</t>
  </si>
  <si>
    <t>Keahlian pada bidang ilmu (kompetensi utama)</t>
  </si>
  <si>
    <t>Kemampuan berbahasa asing</t>
  </si>
  <si>
    <t>Penggunaan teknologi informasi</t>
  </si>
  <si>
    <t>Kemampuan berkomunikasi</t>
  </si>
  <si>
    <t>Pengembangan diri</t>
  </si>
  <si>
    <t>Tabel 8.f.1) Pagelaran/Pameran/Presentasi/Publikasi Ilmiah Mahasiswa</t>
  </si>
  <si>
    <t>Tabel 8.f.2) Karya Ilmiah Mahasiswa yang Disitasi</t>
  </si>
  <si>
    <t>Diisi oleh pengusul dari Program Studi pada program Magister/Magister Terapan/Doktor/Doktor Terapan</t>
  </si>
  <si>
    <t>Tabel 8.f.3) Produk/Jasa DTPS yang Diadopsi oleh Industri/Masyarakat</t>
  </si>
  <si>
    <t>Diisi oleh pengusul dari Program Studi pada program Diploma Tiga/Sarjana Terapan/Magister Terapan/Doktor Terapan</t>
  </si>
  <si>
    <t>Tabel 8.f.4) Luaran Penelitian/PkM yang Dihasilkan oleh Mahasiswa</t>
  </si>
  <si>
    <t>Tabel 8.f.4) Bagian-1 HKI (Paten, Paten Sederhana)</t>
  </si>
  <si>
    <t>Tabel 8.f.4) Bagian-2 HKI (Hak Cipta, Desain Produk Industri, dll.)</t>
  </si>
  <si>
    <t>Tabel 8.f.4) Bagian-3 Teknologi Tepat Guna, Produk, Karya Seni, Rekayasa Sosial</t>
  </si>
  <si>
    <t>Magister/ Magister Terapan/ Spesialis</t>
  </si>
  <si>
    <t>Doktor/ Doktor Terapan/ Spesialis</t>
  </si>
  <si>
    <t>JA</t>
  </si>
  <si>
    <t>Asisten Ahli</t>
  </si>
  <si>
    <t>Tenaga Pengajar</t>
  </si>
  <si>
    <t>Lektor</t>
  </si>
  <si>
    <t>Lektor Kepala</t>
  </si>
  <si>
    <t>Guru Besar</t>
  </si>
  <si>
    <t>Rata-rata Jumlah Bimbingan di semua Program/ Semester</t>
  </si>
  <si>
    <t>Tabel Daftar Program Studi di Unit Pengelola Program Studi (UPPS)</t>
  </si>
  <si>
    <t>Status/Peringkat</t>
  </si>
  <si>
    <t>Terakreditasi Unggul</t>
  </si>
  <si>
    <t>Terakreditasi A</t>
  </si>
  <si>
    <t>Terakreditasi Baik Sekali</t>
  </si>
  <si>
    <t>Terakreditasi B</t>
  </si>
  <si>
    <t>Terakreditasi Baik</t>
  </si>
  <si>
    <t>Terakreditasi C</t>
  </si>
  <si>
    <t>Terakreditasi Minimum</t>
  </si>
  <si>
    <t>Tidak Terakreditasi</t>
  </si>
  <si>
    <t>Jenis Program</t>
  </si>
  <si>
    <t>Nama 
Program Studi</t>
  </si>
  <si>
    <t>Akreditasi Program Studi</t>
  </si>
  <si>
    <t>Jumlah Mahasiswa saat TS</t>
  </si>
  <si>
    <t>Status/ Peringkat</t>
  </si>
  <si>
    <t>No. dan Tgl. SK</t>
  </si>
  <si>
    <t>Tgl. Kadaluarsa</t>
  </si>
  <si>
    <t>DAFTAR TABEL - LAPORAN KINERJA PROGRAM STUDI</t>
  </si>
  <si>
    <t>Nomor dan Judul Tabel</t>
  </si>
  <si>
    <t>Nama Sheet</t>
  </si>
  <si>
    <t>Tabel Daftar Program Studi di Unit Pengelola Program Studi</t>
  </si>
  <si>
    <t>PS</t>
  </si>
  <si>
    <t>Tabel 2.a Seleksi Mahasiswa</t>
  </si>
  <si>
    <t>2a</t>
  </si>
  <si>
    <t>Tabel 2.b Mahasiswa Asing</t>
  </si>
  <si>
    <t>2b</t>
  </si>
  <si>
    <t>3a1</t>
  </si>
  <si>
    <t>3a2</t>
  </si>
  <si>
    <t>3a3</t>
  </si>
  <si>
    <t>3a4</t>
  </si>
  <si>
    <t xml:space="preserve">Tabel 3.a.5) Dosen Industri/Praktisi </t>
  </si>
  <si>
    <t>3a5</t>
  </si>
  <si>
    <t>3b1</t>
  </si>
  <si>
    <t>3b2</t>
  </si>
  <si>
    <t>3b3</t>
  </si>
  <si>
    <t>Tabel 3.b.4) Pagelaran/Pameran/Presentasi/Publikasi Ilmiah DTPS</t>
  </si>
  <si>
    <t>Tabel 3.b.5) Luaran Penelitian/PkM Lainnya - HKI (Paten, Paten Sederhana)</t>
  </si>
  <si>
    <t>3b5-1</t>
  </si>
  <si>
    <t>Tabel 3.b.5) Luaran Penelitian/PkM Lainnya - HKI (Hak Cipta, Desain Produk Industri, dll.)</t>
  </si>
  <si>
    <t>3b5-2</t>
  </si>
  <si>
    <t>Tabel 3.b.5) Luaran Penelitian/PkM Lainnya - Teknologi Tepat Guna, Produk, Karya Seni, Rekayasa Sosial</t>
  </si>
  <si>
    <t>3b5-3</t>
  </si>
  <si>
    <r>
      <t xml:space="preserve">Tabel 3.b.5) Luaran Penelitian/PkM Lainnya - Buku ber-ISBN, </t>
    </r>
    <r>
      <rPr>
        <i/>
        <sz val="11"/>
        <color rgb="FF000000"/>
        <rFont val="Calibri"/>
        <family val="2"/>
      </rPr>
      <t>Book Chapter</t>
    </r>
  </si>
  <si>
    <t>3b5-4</t>
  </si>
  <si>
    <t>3b6</t>
  </si>
  <si>
    <t>3b7</t>
  </si>
  <si>
    <t>Tabel 4.b Penggunaan Dana</t>
  </si>
  <si>
    <t>5a</t>
  </si>
  <si>
    <t>Tabel 5.b Integrasi Kegiatan Penelitian/PkM dalam Pembelajaran</t>
  </si>
  <si>
    <t>5b</t>
  </si>
  <si>
    <t>5c</t>
  </si>
  <si>
    <t>6a</t>
  </si>
  <si>
    <t>6b</t>
  </si>
  <si>
    <t>8a</t>
  </si>
  <si>
    <t>8b1</t>
  </si>
  <si>
    <t>8b2</t>
  </si>
  <si>
    <t>Tabel 8.c Masa Studi Lulusan</t>
  </si>
  <si>
    <t>8c</t>
  </si>
  <si>
    <t>8d1</t>
  </si>
  <si>
    <t>8d2</t>
  </si>
  <si>
    <t>Tabel Referensi 8.e.2)</t>
  </si>
  <si>
    <t>Ref 8e2</t>
  </si>
  <si>
    <t>8f2</t>
  </si>
  <si>
    <t>Tabel 8.f.3) Produk/Jasa Mahasiswa yang Diadopsi oleh Industri/Masyarakat</t>
  </si>
  <si>
    <t>8f3</t>
  </si>
  <si>
    <t>Tabel 8.f.4) Luaran Penelitian yang Dihasilkan Mahasiswa - HKI (Paten, Paten Sederhana)</t>
  </si>
  <si>
    <t>8f4-1</t>
  </si>
  <si>
    <t>Tabel 8.f.4) Luaran Penelitian yang Dihasilkan Mahasiswa - HKI (Hak Cipta, Desain Produk Industri, dll.)</t>
  </si>
  <si>
    <t>8f4-2</t>
  </si>
  <si>
    <t>Tabel 8.f.4) Luaran Penelitian yang Dihasilkan Mahasiswa -Teknologi Tepat Guna, Produk, Karya Seni, Rekayasa Sosial</t>
  </si>
  <si>
    <t>8f4-3</t>
  </si>
  <si>
    <r>
      <t xml:space="preserve">Tabel 8.f.4) Luaran Penelitian yang Dihasilkan Mahasiswa - Buku ber-ISBN, </t>
    </r>
    <r>
      <rPr>
        <i/>
        <sz val="11"/>
        <color rgb="FF000000"/>
        <rFont val="Calibri"/>
        <family val="2"/>
      </rPr>
      <t>Book Chapter</t>
    </r>
  </si>
  <si>
    <t>8f4-4</t>
  </si>
  <si>
    <t>Tabel 1 Kerjasama Tridharma - Pendidikan</t>
  </si>
  <si>
    <t>Tabel 1 Kerjasama Tridharma - Penelitian</t>
  </si>
  <si>
    <t>Tabel 1 Kerjasama Tridharma - Pengabdian kepada Masyarakat</t>
  </si>
  <si>
    <t>1-1</t>
  </si>
  <si>
    <t>1-2</t>
  </si>
  <si>
    <t>1-3</t>
  </si>
  <si>
    <t>Diploma Tiga</t>
  </si>
  <si>
    <t>Sarjana</t>
  </si>
  <si>
    <t>Sarjana Terapan</t>
  </si>
  <si>
    <t>Magister</t>
  </si>
  <si>
    <t>Magister Terapan</t>
  </si>
  <si>
    <t>Doktor</t>
  </si>
  <si>
    <t>Doktor Terapan</t>
  </si>
  <si>
    <t>√</t>
  </si>
  <si>
    <t>Tabel 1 Bagian-1 Kerjasama Pendidikan</t>
  </si>
  <si>
    <t>Tabel 1 Bagian-2 Kerjasama Penelitian</t>
  </si>
  <si>
    <t>Tabel 1 Bagian-3 Kerjasama Pengabdian kepada Masyarakat</t>
  </si>
  <si>
    <t>Program Studi</t>
  </si>
  <si>
    <r>
      <t>Jumlah Mahasiswa Asing Penuh Waktu (</t>
    </r>
    <r>
      <rPr>
        <b/>
        <i/>
        <sz val="10"/>
        <color rgb="FF000000"/>
        <rFont val="Calibri"/>
        <family val="2"/>
      </rPr>
      <t>Full-time</t>
    </r>
    <r>
      <rPr>
        <b/>
        <sz val="10"/>
        <color rgb="FF000000"/>
        <rFont val="Calibri"/>
        <family val="2"/>
      </rPr>
      <t>)</t>
    </r>
  </si>
  <si>
    <r>
      <t>Jumlah Mahasiswa Asing Paruh Waktu (</t>
    </r>
    <r>
      <rPr>
        <b/>
        <i/>
        <sz val="10"/>
        <color rgb="FF000000"/>
        <rFont val="Calibri"/>
        <family val="2"/>
      </rPr>
      <t>Part-time</t>
    </r>
    <r>
      <rPr>
        <b/>
        <sz val="10"/>
        <color rgb="FF000000"/>
        <rFont val="Calibri"/>
        <family val="2"/>
      </rPr>
      <t>)</t>
    </r>
  </si>
  <si>
    <t>Diisi oleh pengusul dari Program Studi pada program Sarjana/Sarjana Terapan/Magister/Magister Terapan/Doktor/Doktor Terapan.</t>
  </si>
  <si>
    <t>NIDN/NIDK</t>
  </si>
  <si>
    <t>S</t>
  </si>
  <si>
    <t>3b4-1</t>
  </si>
  <si>
    <t>3b4-2</t>
  </si>
  <si>
    <t>Nama Produk/Jasa</t>
  </si>
  <si>
    <t>Bobot Kredit  (sks)</t>
  </si>
  <si>
    <t>8e1</t>
  </si>
  <si>
    <t>Jumlah Lulusan Terlacak yang Bekerja Berdasarkan Tingkat/Ukuran Tempat Kerja/Berwirausaha</t>
  </si>
  <si>
    <t xml:space="preserve">Jumlah Lulusan Terlacak dengan Waktu Tunggu Mendapatkan Pekerjaan </t>
  </si>
  <si>
    <t>Jumlah lulusan Terlacak dengan Tingkat Keseuaian Bidang Kerja</t>
  </si>
  <si>
    <t>8e2</t>
  </si>
  <si>
    <t>Diisi oleh pengusul dari Program Studi pada program Sarjana Terapan/Magister Terapan/Doktor Terapan.</t>
  </si>
  <si>
    <t>Diisi oleh pengusul dari Program Studi pada program Sarjana/Sarjana Terapan/Magister/Magister Terapan/Doktor/Doktor Terapan</t>
  </si>
  <si>
    <t>Ket.</t>
  </si>
  <si>
    <t>: Diisi</t>
  </si>
  <si>
    <t>: Tidak diisi</t>
  </si>
  <si>
    <t>D3</t>
  </si>
  <si>
    <t>STr</t>
  </si>
  <si>
    <t>M</t>
  </si>
  <si>
    <t>MTr</t>
  </si>
  <si>
    <t>DTr</t>
  </si>
  <si>
    <t>Tabel 8.f.1) Publikasi Ilmiah Mahasiswa</t>
  </si>
  <si>
    <t>8f1-1</t>
  </si>
  <si>
    <t>8f1-2</t>
  </si>
  <si>
    <t>Peringkat Akreditasi PS</t>
  </si>
  <si>
    <t>Unggul</t>
  </si>
  <si>
    <t>Baik Sekali</t>
  </si>
  <si>
    <t>Minimum</t>
  </si>
  <si>
    <t>Nomor SK BAN-PT</t>
  </si>
  <si>
    <t>Tanggal Kadaluarsa</t>
  </si>
  <si>
    <t>Perguruan Tinggi Negeri - Satker</t>
  </si>
  <si>
    <t>Perguruan Tinggi Negeri - Badan Layanan Umum</t>
  </si>
  <si>
    <t>Perguruan Tinggi Negeri - Badan Hukum</t>
  </si>
  <si>
    <t>Perguruan Tinggi Swasta</t>
  </si>
  <si>
    <t xml:space="preserve">Alamat </t>
  </si>
  <si>
    <t xml:space="preserve">Kota/Kabupaten :  </t>
  </si>
  <si>
    <t xml:space="preserve">Kode Pos :  </t>
  </si>
  <si>
    <t>Nomor Telepon</t>
  </si>
  <si>
    <t>E-mail</t>
  </si>
  <si>
    <t>Website</t>
  </si>
  <si>
    <r>
      <t xml:space="preserve">TS </t>
    </r>
    <r>
      <rPr>
        <b/>
        <vertAlign val="superscript"/>
        <sz val="18"/>
        <color rgb="FF000000"/>
        <rFont val="Calibri"/>
        <family val="2"/>
      </rPr>
      <t>*)</t>
    </r>
  </si>
  <si>
    <t>Nama Pengusul</t>
  </si>
  <si>
    <r>
      <rPr>
        <vertAlign val="superscript"/>
        <sz val="14"/>
        <color rgb="FF92D050"/>
        <rFont val="Calibri"/>
        <family val="2"/>
      </rPr>
      <t>*)</t>
    </r>
    <r>
      <rPr>
        <sz val="14"/>
        <color rgb="FF92D050"/>
        <rFont val="Calibri"/>
        <family val="2"/>
      </rPr>
      <t xml:space="preserve"> TS = Tahun akademik penuh terakhir saat pengajuan usulan akreditasi</t>
    </r>
  </si>
  <si>
    <t>Tanggal</t>
  </si>
  <si>
    <t>versi 1.1</t>
  </si>
  <si>
    <t>Bahasa Indonesia</t>
  </si>
  <si>
    <t>Filsafat Umum</t>
  </si>
  <si>
    <t>ICT</t>
  </si>
  <si>
    <t>Pancasila</t>
  </si>
  <si>
    <t>Fiqih Ibadah</t>
  </si>
  <si>
    <t>Ilmu Kalam dan Tasawuf</t>
  </si>
  <si>
    <t>Pengantar Ilmu Hukum</t>
  </si>
  <si>
    <t>Civic Education</t>
  </si>
  <si>
    <t>Tarikh Tasyri'</t>
  </si>
  <si>
    <t>IAD/IBD/ISD</t>
  </si>
  <si>
    <t>PTHI</t>
  </si>
  <si>
    <t>Ulumul Hadits</t>
  </si>
  <si>
    <t>Ulumul Qur'an</t>
  </si>
  <si>
    <t xml:space="preserve">Pengantar Ushul Fiqih </t>
  </si>
  <si>
    <t>Sejarah Peradaban Islam</t>
  </si>
  <si>
    <t>Filsafat Hukum</t>
  </si>
  <si>
    <t>Fiqih Zakat</t>
  </si>
  <si>
    <t>Hukum Pidana</t>
  </si>
  <si>
    <t>Hukum Perdata</t>
  </si>
  <si>
    <t xml:space="preserve">Fiqih Muamalah </t>
  </si>
  <si>
    <t>Tafsir Ahkam</t>
  </si>
  <si>
    <t>Ushul Fiqih Kontemporer</t>
  </si>
  <si>
    <t>Hukum Adat</t>
  </si>
  <si>
    <t>Metode Studi Islam</t>
  </si>
  <si>
    <t>Hukum Agraria dan Perwakafan</t>
  </si>
  <si>
    <t>Pengantar Fiqih Munakahat</t>
  </si>
  <si>
    <t xml:space="preserve">Fiqih Mawaris </t>
  </si>
  <si>
    <t>Ilmu Falak</t>
  </si>
  <si>
    <t>Muqaranah Mazahib fil Ushul</t>
  </si>
  <si>
    <t>Fiqih Siyasah</t>
  </si>
  <si>
    <t>HAN</t>
  </si>
  <si>
    <t>Kewirausahaan</t>
  </si>
  <si>
    <t>Metodologi Penelitian</t>
  </si>
  <si>
    <t>HTN</t>
  </si>
  <si>
    <t>Fiqih Muqarin</t>
  </si>
  <si>
    <t>Fiqih Jinayah</t>
  </si>
  <si>
    <t>Ilmu Falak Kontemporer</t>
  </si>
  <si>
    <t>Sosiologi Hukum</t>
  </si>
  <si>
    <t>Metodologi Penelitian Hukum</t>
  </si>
  <si>
    <t>Hukum Acara Pidana</t>
  </si>
  <si>
    <t>Hukum Acara Perdata</t>
  </si>
  <si>
    <t>Hukum Acara Peradilan Agama</t>
  </si>
  <si>
    <t>Hukum Acara PTUN</t>
  </si>
  <si>
    <t>Masailul Fiqhiyah</t>
  </si>
  <si>
    <t>Advokator</t>
  </si>
  <si>
    <t>Alternatif Penyelesaian Sengketa</t>
  </si>
  <si>
    <t>VI</t>
  </si>
  <si>
    <t>Dr. H. Akhmad Haries, S.Ag, M.S.I</t>
  </si>
  <si>
    <t>Dr. Abnan Pancasilawati, M.Ag</t>
  </si>
  <si>
    <t>Alfitri, M.Ag., LL.M., Ph.D</t>
  </si>
  <si>
    <t>H. Murjani, S.Ag., S.H., M.H</t>
  </si>
  <si>
    <t>Dr. Makmun Syar'i, M.H.I</t>
  </si>
  <si>
    <t>Muhammad Noor, S.Ag, S.H, M.Kn</t>
  </si>
  <si>
    <t>Drs. Materan, M.HI</t>
  </si>
  <si>
    <t>H. Aulia Rachman, Lc., M.H.</t>
  </si>
  <si>
    <t>Dr. Lilik Andaryuni, S.H.I., M.SI</t>
  </si>
  <si>
    <t>Maisyarah Rahmi HS, Lc.MA, Ph.D</t>
  </si>
  <si>
    <t>Muzayyin Ahyar, S.Ud. M.S.I</t>
  </si>
  <si>
    <t>Sulthon Fathoni, M.Hum</t>
  </si>
  <si>
    <t>MPK020103</t>
  </si>
  <si>
    <t>MKK020119</t>
  </si>
  <si>
    <t>MKK020115</t>
  </si>
  <si>
    <t>MKK020120</t>
  </si>
  <si>
    <t>MPK020102</t>
  </si>
  <si>
    <t>MKK020101</t>
  </si>
  <si>
    <t>MKK020109</t>
  </si>
  <si>
    <t xml:space="preserve"> </t>
  </si>
  <si>
    <t>MKB020116</t>
  </si>
  <si>
    <t>MKK020114</t>
  </si>
  <si>
    <t>MKB020109</t>
  </si>
  <si>
    <t>MKK020111</t>
  </si>
  <si>
    <t>MKK020112</t>
  </si>
  <si>
    <t>MKK020113</t>
  </si>
  <si>
    <t>MKB020103</t>
  </si>
  <si>
    <t>MKB020118</t>
  </si>
  <si>
    <t>MKB020111</t>
  </si>
  <si>
    <t>MKB020110</t>
  </si>
  <si>
    <t>MKB020106</t>
  </si>
  <si>
    <t>MKB020101</t>
  </si>
  <si>
    <t>MKK020102</t>
  </si>
  <si>
    <t>MKB020120</t>
  </si>
  <si>
    <t>MKK020108</t>
  </si>
  <si>
    <t>MKB020132</t>
  </si>
  <si>
    <t>MKB020108</t>
  </si>
  <si>
    <t>MKB020105</t>
  </si>
  <si>
    <t>MKB020104</t>
  </si>
  <si>
    <t>MKB020124</t>
  </si>
  <si>
    <t>MKB020121</t>
  </si>
  <si>
    <t>MKB020128</t>
  </si>
  <si>
    <t>MKB020107</t>
  </si>
  <si>
    <t>MKB020135</t>
  </si>
  <si>
    <t>MKB020115</t>
  </si>
  <si>
    <t>MKB020117</t>
  </si>
  <si>
    <t>MKB020131</t>
  </si>
  <si>
    <t>MPB020101</t>
  </si>
  <si>
    <t>MKK020117</t>
  </si>
  <si>
    <t>MKB020126</t>
  </si>
  <si>
    <t>MKB020122</t>
  </si>
  <si>
    <t>MKB020129</t>
  </si>
  <si>
    <t>MKB020133</t>
  </si>
  <si>
    <t>MKB020138</t>
  </si>
  <si>
    <t>MKB020113</t>
  </si>
  <si>
    <t>MKB020112</t>
  </si>
  <si>
    <t>MKB020114</t>
  </si>
  <si>
    <t>MKK020116</t>
  </si>
  <si>
    <t>MKB020130</t>
  </si>
  <si>
    <t>MKB020136</t>
  </si>
  <si>
    <t>MKB020137</t>
  </si>
  <si>
    <t>MKB020125</t>
  </si>
  <si>
    <t>MPK020101</t>
  </si>
  <si>
    <t>MKK020110</t>
  </si>
  <si>
    <t>Hukum Perusahaan*</t>
  </si>
  <si>
    <t>Peradilan Anak*</t>
  </si>
  <si>
    <t>Hak Kekayaan Intelektual*</t>
  </si>
  <si>
    <t>Hukum Internasional*</t>
  </si>
  <si>
    <t>Hukum Keluarga di Negara Islam*</t>
  </si>
  <si>
    <t>Hukum Lingkungan*</t>
  </si>
  <si>
    <t>Hukum Perburuhan*</t>
  </si>
  <si>
    <t>Bahasa Arab I</t>
  </si>
  <si>
    <t>Bahasa Arab II</t>
  </si>
  <si>
    <t>Bahasa Inggris II</t>
  </si>
  <si>
    <t>Bahasa Inggris I</t>
  </si>
  <si>
    <t>MKK020202</t>
  </si>
  <si>
    <t>MKK020204</t>
  </si>
  <si>
    <t>MKK020203</t>
  </si>
  <si>
    <t>MKK020205</t>
  </si>
  <si>
    <t>Praktek Kerja Lapangan (PKL)</t>
  </si>
  <si>
    <t>Kuliah Kerja Lapangan (KKL)</t>
  </si>
  <si>
    <t>MKB020139</t>
  </si>
  <si>
    <t>MKB020140</t>
  </si>
  <si>
    <t>Skripsi</t>
  </si>
  <si>
    <t>VII</t>
  </si>
  <si>
    <t>IAIN Samarinda</t>
  </si>
  <si>
    <t>FASYA</t>
  </si>
  <si>
    <t>HK</t>
  </si>
  <si>
    <t>Hadits Ahkam</t>
  </si>
  <si>
    <t>MKB020102</t>
  </si>
  <si>
    <t>1,6 Jam</t>
  </si>
  <si>
    <t>Dr. Moh Mahrus, S.Ag, M.H.I</t>
  </si>
  <si>
    <t>Undang-Undang Panji Selaten dan Beraja Niti tentang Hukum Islam di Kesultanan Kutai Kartanegara</t>
  </si>
  <si>
    <t>The Law of Zakat Management and Non-Governmental Zakat Collectors in Indonesia. (The International Journal of Not-for-Profit Law, Vo 8l, tahun 2006  , no 8, hal 55-64)</t>
  </si>
  <si>
    <t>Religious Liberty in Indonesia and the Rights of 'Deviant' Sects (Asian Journal of Comparative Law, Vol 3, tahun 2008  , no 1 , hal 1-27)</t>
  </si>
  <si>
    <t>Expanding a Formal Role for Islamic Law in the Indonesian Legal System: The Case of Mu`amalat (Islamic Law in Practice, Vol 3, tahun 2014)</t>
  </si>
  <si>
    <t>WOMEN’S RIGHTS AND GENDER EQUALITY ISSUES IN ISLAMIC LAW IN INDONESIA: THE NEED TO RE-READ WOMEN’S STATUS IN THE ISLAMIC RELIGIOUS TEXTS (Mazahib, Vol 13, tahun 2014, no 1)</t>
  </si>
  <si>
    <t>The Role of Sharia Judges in Indonesia: Between The Common Law and The Civil Law Systems (Mazahib, Vol 16, tahun  2017, no 2, hal 110-124)</t>
  </si>
  <si>
    <t>Whose Authority? Interpreting, Imposing, and Complying with Corporate Zakat Obligations in Indonesia (University of Washington, tahun  2015)</t>
  </si>
  <si>
    <t>Putusan Mahkamah Konstitusi sebagai Tafsiran Resmi Hukum Islam di Indonesia (Jurnal Konstitusi, Vol 11, tahun 2014 , no 2, hal 296-314)</t>
  </si>
  <si>
    <t>The Organization of the Islamic Conference (OIC) and its Significance for War against Terrorism (International Law in a Globalized World : Voices from Asia, tahun 2008)</t>
  </si>
  <si>
    <t>Analisis tentang Studi Komparatif antara Hukum Kewarisan Islam dan Hukum Kewarisan Adat (Fenomena, Vol 6, tahun 2014, no 2, hal 217-230)</t>
  </si>
  <si>
    <t xml:space="preserve">Hukum Kewarisan Islam (acamedia, tahun 2010)
</t>
  </si>
  <si>
    <t xml:space="preserve">Gagasan Pembaruan dalam Bidang Hukum Kewarisan (Mazahib, Vol 13, tahun  2014, no 2)
</t>
  </si>
  <si>
    <t xml:space="preserve">Hukum Islam: Antara Teks, Moral, Dan Akal
(Mazahib, Vol 4, tahun 2007, no 1)
</t>
  </si>
  <si>
    <t xml:space="preserve">Perlindungan Hukum Bagi Hak-Hak Keperdataan Anak Luar Kawin
(Fenomena, Vol 6, tahun 2014, no 2, hal 2014)
</t>
  </si>
  <si>
    <t xml:space="preserve">Kekerasan Dalam Rumah Tangga Perspektif UU No. 23 Tahun 2004 Tentang Pkdrt Dan Hukum Islam
(Mazahib, Vol 2, tahun 2013, no 2, hal 2013)
</t>
  </si>
  <si>
    <t xml:space="preserve">Upaya Legitimasi Syari'at Islam dalam Hukum Nasional (Dialektika Sejarah UUD 1945 dan Piagam Jakarta)
(Mazahib, Vol 4, tahun  2007, no 2, hal 132-145)
</t>
  </si>
  <si>
    <t>Aplikasi Al-Dzari'ah dan Al-Hillah (Perspektif Hukum Islam) (Jurnal Hukum Islam STAIN Pekalongan, Vol. 7, tahun 2009)</t>
  </si>
  <si>
    <t xml:space="preserve">Kompatibilitas KHI dengan Konvensi Perempuan
(Mimbar Hukum-Fakultas Hukum Universitas Gadjah Mada, Vol 22, tahun 2010, no 1, hal 84-95)
</t>
  </si>
  <si>
    <t xml:space="preserve">PEMAHAMAN GENDER DAN TINGGINYA ANGKA CERAI GUGAT DI PENGADILAN AGAMA SAMARINDA
(Fenomena, Vol 9, tahun 2017, no 2, hal 155-174)
</t>
  </si>
  <si>
    <t xml:space="preserve">Poligami Dalam Hukum Keluarga Di Dunia Islam
(UIN Alauddin, Vol 1, tahun 2013, no 1)
</t>
  </si>
  <si>
    <t xml:space="preserve">The Program of Circuit Isbat Nikah as the Embodiment of Access to Justice in Indonesia
(Mazahib, Vol 17, tahun 2018, no 1)
</t>
  </si>
  <si>
    <t xml:space="preserve">Putusan Verstek Dalam Cerai Gugat Karena Pelanggaran Taklik Talak Di Pengadilan Agama Samarinda
(Istinbath, Vol 16, tahun 2017, no 1, hal 224-240)
</t>
  </si>
  <si>
    <t xml:space="preserve">UU Pornografi dalam Perspektif Hukum Islam
(Mazahib, Vol 10, tahun 2015, no 1)
</t>
  </si>
  <si>
    <t xml:space="preserve">Pendidikan Multikultural Di Perguruan Tinggi
(Fenomena, Vol 6, tahun 2014, no 1)
</t>
  </si>
  <si>
    <t>Interaksi Agama dan Politik Hukum Kesultanan Kutai Kartanegara: Studi Keagamaan Etnis Dayak-Kutai (Mazahib, vol 10, 2012 no. 1)</t>
  </si>
  <si>
    <t xml:space="preserve">Membaca gerakan Islam radikal dan deradikalisasi gerakan Islam
(Walisongo: Jurnal Penelitian Sosial Keagamaan, Vol 23, tahun 2015, no 1, hal 1-26)
</t>
  </si>
  <si>
    <t>Islamic Clicktivism: Internet, Democracy and Contemporary Islamist Activism in Surakarta
(Studia Islamika, Vol 24, tahun 2017, no 3, hal</t>
  </si>
  <si>
    <t xml:space="preserve">Is Islam Compatible With Democracy? Islamist Movement’s Trajectory on Democratization in Indonesia
(Walisongo: Jurnal Penelitian Sosial Keagamaan, Vol 25, tahun 2017, no 1, hal 139-172)
</t>
  </si>
  <si>
    <t xml:space="preserve">Ahmadiyah dalam Labirin Syariah dan Nasionalisme Ketuhanan Di Indonesia
(Mazahib, Vol 14, tahun 2015, no 2, hal 2015)
</t>
  </si>
  <si>
    <t xml:space="preserve">Agama, Negara dan Public Reason: Kasus Penutupan Lokalisasi Km 17 Karang Joang Balikpapan Dalam Sudut Pandang Public Reason
(Lentera, Vol 17, tahun 2015, no 1)
</t>
  </si>
  <si>
    <t>RPS MKK020119</t>
  </si>
  <si>
    <t>RPS MKK020202</t>
  </si>
  <si>
    <t>RPS MKK020204</t>
  </si>
  <si>
    <t>RPS MPK020103</t>
  </si>
  <si>
    <t>RPS MKK020120</t>
  </si>
  <si>
    <t>RPS MKK020115</t>
  </si>
  <si>
    <t>RPS MPK020102</t>
  </si>
  <si>
    <t>RPS MKK020101</t>
  </si>
  <si>
    <t>RPS MPK020101</t>
  </si>
  <si>
    <t>RPS MKK020109</t>
  </si>
  <si>
    <t>RPS MKK020203</t>
  </si>
  <si>
    <t>RPS MKK020205</t>
  </si>
  <si>
    <t>RPS MKB020116</t>
  </si>
  <si>
    <t>RPS MKK020114</t>
  </si>
  <si>
    <t>RPS MKB020109</t>
  </si>
  <si>
    <t>RPS MKK020111</t>
  </si>
  <si>
    <t>RPS MKK020110</t>
  </si>
  <si>
    <t>RPS MKK020112</t>
  </si>
  <si>
    <t>RPS MKK020113</t>
  </si>
  <si>
    <t>RPS MKB020103</t>
  </si>
  <si>
    <t>RPS MKB020118</t>
  </si>
  <si>
    <t>RPS MKB020111</t>
  </si>
  <si>
    <t>RPS MKB020110</t>
  </si>
  <si>
    <t>RPS MKB020101</t>
  </si>
  <si>
    <t>RPS MKK020102</t>
  </si>
  <si>
    <t>RPS MKK020108</t>
  </si>
  <si>
    <t>RPS MKB020132</t>
  </si>
  <si>
    <t>RPS MKB020108</t>
  </si>
  <si>
    <t>RPS MKB020105</t>
  </si>
  <si>
    <t>RPS MKB020104</t>
  </si>
  <si>
    <t>RPS MKB020124</t>
  </si>
  <si>
    <t>RPS MKB020121</t>
  </si>
  <si>
    <t>RPS MKB020128</t>
  </si>
  <si>
    <t>RPS MKB020107</t>
  </si>
  <si>
    <t>RPS MKB020135</t>
  </si>
  <si>
    <t>RPS MKB020115</t>
  </si>
  <si>
    <t>RPS MKB020117</t>
  </si>
  <si>
    <t>RPS MKB020125</t>
  </si>
  <si>
    <t>RPS MKB020131</t>
  </si>
  <si>
    <t>RPS MPB020101</t>
  </si>
  <si>
    <t>RPS MKK020117</t>
  </si>
  <si>
    <t>RPS MKB020126</t>
  </si>
  <si>
    <t>RPS MKB020122</t>
  </si>
  <si>
    <t>RPS MKB020129</t>
  </si>
  <si>
    <t>RPS MKB020102</t>
  </si>
  <si>
    <t>RPS MKB020133</t>
  </si>
  <si>
    <t>RPS MKB020138</t>
  </si>
  <si>
    <t>RPS MKB020113</t>
  </si>
  <si>
    <t>RPS MKB020112</t>
  </si>
  <si>
    <t>RPS MKB020114</t>
  </si>
  <si>
    <t>Hukum Keluarga</t>
  </si>
  <si>
    <t>Hukum Ekonomi Syariah</t>
  </si>
  <si>
    <t>Hukum Tata Negara</t>
  </si>
  <si>
    <t>2018/2019</t>
  </si>
  <si>
    <t>2017/2018</t>
  </si>
  <si>
    <t>2016/2017</t>
  </si>
  <si>
    <t>2015/2016</t>
  </si>
  <si>
    <t>2014/2015</t>
  </si>
  <si>
    <t>2013/2014</t>
  </si>
  <si>
    <t>2012/2013</t>
  </si>
  <si>
    <t>Mitra Bestari "Aspirasi Jurnal Masalah-Masalah Sosial", DPR RI</t>
  </si>
  <si>
    <t>Mitra Bestari "Jurnal Prodigy", Pusat Perancangan Undang-Undang, Badan Keahlian DPR RI</t>
  </si>
  <si>
    <t>Penerapan Prinsip-Prinsip Hukum Perikatan dalam Pembuatan Kontrak (Mazahib,  vol 14, tahun 2015 no 1)</t>
  </si>
  <si>
    <t>Filsafat Hukum Islam</t>
  </si>
  <si>
    <t>Piagam tanda kehormatan satyalencana karya satya XX tahun</t>
  </si>
  <si>
    <t>Dr. Hj. Darmawati, M.Hum</t>
  </si>
  <si>
    <t>Hervina, M.Ag</t>
  </si>
  <si>
    <t>Suwardi Sagama, S.H, M.H.</t>
  </si>
  <si>
    <t>Jamaluddin, S.Ag, M.Sy</t>
  </si>
  <si>
    <t>Hary Widyantoro, S.H.I, M.A</t>
  </si>
  <si>
    <t>Dewi Maryah, S.H., M.H.</t>
  </si>
  <si>
    <t>Analisis Konsep Keadilan, Kepastian Hukum dan Kemanfaatan dalam Pengelolaan Lingkungan (Mazahib, vol 15, tahun 2016, no 1 hal. 20-41)</t>
  </si>
  <si>
    <t>Perilaku Jual Beli Di Kalangan Pedagang Kaki Lima Dalam Perspektif Etika Bisnis Islam (FENOMENA, vol 4, tahun 2012, no 2)</t>
  </si>
  <si>
    <t>ETIKA BISNIS DALAM PERSPEKTIF ISLAM: EKSPLORASI PRINSIP ETIS AL QUR’AN DAN SUNNAH (Mazahib, Vol 11, tahun 2013, no 1)</t>
  </si>
  <si>
    <t>Gerakan Islam Radikal Dan Pertumbuhan Demokrasi Di Indonesia (Studi Atas Kelompok Islamis Lokal Tim Hisbah Solo)
(UIN Sunan Kalijaga, tahun 2015)</t>
  </si>
  <si>
    <t>Undemocratic Response Towards Deviant Judgement and Fatwa: Sunni-Shiite Conflict in Sampang, Madura, East Java (Mazahib, vol 16, yahun 2017, no 1)</t>
  </si>
  <si>
    <t>Rethinking the Waria Discourse: The Collaboration between Nahdlatul Ulama Islamic University Activists and Transgender Santri (UGM, vol 7, tahun  2015, no 1, hal 733)</t>
  </si>
  <si>
    <t>H. Khairuddin, S.H.I, M.A.</t>
  </si>
  <si>
    <t>S2 IAIN Sunan Ampel</t>
  </si>
  <si>
    <t>S3 IAIN Sunan Ampel</t>
  </si>
  <si>
    <t>Hukum Islam</t>
  </si>
  <si>
    <t>S2 UIN Sunan Kalijaga</t>
  </si>
  <si>
    <t>S3 UIN Alauddin Makasar</t>
  </si>
  <si>
    <t>S2 IAIN Antasari</t>
  </si>
  <si>
    <t>S3 Universitas Hasanuddin Makasar</t>
  </si>
  <si>
    <t>S2 Univ Of Melbourne</t>
  </si>
  <si>
    <t>S3 Seatle Univ  USA</t>
  </si>
  <si>
    <t xml:space="preserve">S2 UII Yogyakarta </t>
  </si>
  <si>
    <t>S3 UIN Sunan Ampel</t>
  </si>
  <si>
    <t>S2 UGM Yogyakarta</t>
  </si>
  <si>
    <t>S2 Ilmu Hukum</t>
  </si>
  <si>
    <t>Ushul Fiqih</t>
  </si>
  <si>
    <t>Piagam tanda kehormatan satyalencana karya satya X tahun</t>
  </si>
  <si>
    <t>Bahasa Indonesia, Fikih Muamalah</t>
  </si>
  <si>
    <t>Abd Syakur, Lc., M.H.</t>
  </si>
  <si>
    <t>S2 IAIN Samarinda</t>
  </si>
  <si>
    <t>Hukum Bisnis Islam</t>
  </si>
  <si>
    <t>Hukum Islam dan HAM*</t>
  </si>
  <si>
    <t>Etika Profesi Hukum*</t>
  </si>
  <si>
    <t>Legal Contract</t>
  </si>
  <si>
    <t>RPS MKB020106</t>
  </si>
  <si>
    <t>RPS MKB020120</t>
  </si>
  <si>
    <t>RPS MKK020116</t>
  </si>
  <si>
    <t>RPS MKB020139</t>
  </si>
  <si>
    <t>RPS MKB020130</t>
  </si>
  <si>
    <t>RPS MKB020136</t>
  </si>
  <si>
    <t>RPS MKB020137</t>
  </si>
  <si>
    <t xml:space="preserve"> MKB020140</t>
  </si>
  <si>
    <t>MKB020141</t>
  </si>
  <si>
    <t xml:space="preserve"> MKB020142</t>
  </si>
  <si>
    <t>MKB020143</t>
  </si>
  <si>
    <t>MKB020144</t>
  </si>
  <si>
    <t>RPS  MKB020140</t>
  </si>
  <si>
    <t>RPS  MKB020142</t>
  </si>
  <si>
    <t>RPS MKB020143</t>
  </si>
  <si>
    <t>RPS MKB020144</t>
  </si>
  <si>
    <t>S2 UIN Syarif Hidayatullah Jakarta</t>
  </si>
  <si>
    <t>S2 IIUM Malaysia</t>
  </si>
  <si>
    <t>S3 IIUM Malaysia</t>
  </si>
  <si>
    <t>Metodologi Studi Islam</t>
  </si>
  <si>
    <t>Bahasa Indonesia, Filsafat Umum, Fikih Ibadah, ICT, Fiqih Siyasah, Metodologi Studi Islam, Islam dan Demokrasi, Politik Hukum Islam di Indonesia, Pemikiran Politik Islam, Teori Hukum dan Konstitusi, Pancasila, Pengantar Ilmu Politik, Hukum Islam dan HAM</t>
  </si>
  <si>
    <t>Hadits Ahkam, Ilmu Kalam dan Tasawuf, Ulumul Hadits, Fiqih Siyasah, Pemikiran Politik Islam,</t>
  </si>
  <si>
    <t>Akhmad Sofyan, S.H.I, M.H.</t>
  </si>
  <si>
    <t>S2 UIN Antasari</t>
  </si>
  <si>
    <t>Hukum Perburuhan</t>
  </si>
  <si>
    <t xml:space="preserve">Masailul Fiqhiyyah, Metodologi Penelitian 1, Muqaranah Mazahib Fil Ushul, </t>
  </si>
  <si>
    <t>Fikih Ibadah, Fikih Mawaris, Hukum Kewarisan Kontemporer (Fikih Mawaris II)</t>
  </si>
  <si>
    <t>Fikih Munakahat 1 (Pengantar), Filsafat Umum, Hukum Islam dan HAM, Fikih Jinayah</t>
  </si>
  <si>
    <t>Fikih Jinayah, Hukum Internasional</t>
  </si>
  <si>
    <t>Hukum Agraria, Hukum Agraria dan Perwakafan</t>
  </si>
  <si>
    <t>Hukum Perdata Islam di Indonesia, Hukum Keluarga di Negara Islam</t>
  </si>
  <si>
    <t>Filsafat Hukum, Qawaidul Fiqhiyyah wal Ushuliyyah, Ushul Fiqih 2 (Kontemporer), Ilmu Kalam dan Tasawuf, Ulumul Hadits, Ulumul Qur'an</t>
  </si>
  <si>
    <t>Tafsir Ahkam, Pengantar Ilmu Falak, Pengantar Ushul Fiqih</t>
  </si>
  <si>
    <t xml:space="preserve">Pengantar Ilmu Hukum, Hukum Acara Pidana, Hukum Lingkungan, Pengantar Tata Hukum Indonesia </t>
  </si>
  <si>
    <t>ICT, Pancasila, Fikih Siyasah</t>
  </si>
  <si>
    <t>Civic Education, Filsafat Umum, Ilmu Kalam dan Tasawuf, Pengantar Ilmu Falak</t>
  </si>
  <si>
    <t>Fikih Zakat, Kewirausahaan, Pengantar Ushul Fiqih</t>
  </si>
  <si>
    <t>Ulumul Hadits, Ulumul Qur'an, ICT, Pancasila</t>
  </si>
  <si>
    <t>Fatwa Dewan Syariah Nasional, Metodologi Studi Islam, Masailul Fiqhiyyah, Metodologi Penelitian I, Ushul Fiqh 1 (Pengantar)</t>
  </si>
  <si>
    <t>Fiqih Zakat, Fiqh Mawaris, Sejarah Peradaban Islam, Tarikh Tasyri', Fiqh Ibadah</t>
  </si>
  <si>
    <t>Fikih Munakahat, Fikih Siyasah, Fiqih Zakat, Fiqih Jinayah, Tindak Pidana Khusus</t>
  </si>
  <si>
    <t>KHES, Pengantar Ekonomi Islam, Fiqih Jinayah, Fikih Munakahat</t>
  </si>
  <si>
    <t xml:space="preserve"> Fiqih Zakat, Hukum Agraria dan Perwakafan, Hadits Ahkam</t>
  </si>
  <si>
    <t>Metodologi Penelitian (I), Fiqih Munakahat, Metodologi Studi Islam, Sosiologi Hukum</t>
  </si>
  <si>
    <t>Hukum Bisnis Syariah, Hukum Acara Peradilan Agama</t>
  </si>
  <si>
    <t>Perlindungan Konsumen, dan Jaminan Produk Halal, Alternatif Penyelesaian Sengketa, Metodologi Penelitian Hukum, Pengantar Ilmu Hukum, Hukum Administrasi Negara</t>
  </si>
  <si>
    <t>Filsafat Hukum, Ilmu Kalam dan Tasawuf, Ulumul Qur'an, Ushul Fiqh II (Kontemporer), Ulumul Hadits</t>
  </si>
  <si>
    <t>Ilmu Falak (Pengantar), Tarikh Tasyri', Fiqih Mawaris,  Tafsir Ahkam</t>
  </si>
  <si>
    <t>Fiqih Muamalah I (Pengantar), Hak Kekayaan Intelektual, Hukum Asuransi Syariah, Hukum Pasar Modal Syariah, Fiqih Muamalah II (Kontemporer), Penyusunan Kontrak Bisnis</t>
  </si>
  <si>
    <t>HTN/HAN, Hukum Pajak, Hukum Pidana, Hukum Acara Pidana, PTHI, Hukum Perdata</t>
  </si>
  <si>
    <t>Civic Education, Filsafat Umum, Ilmu Falak, Masailul Fiqh Iqtishadiyah, Fiqih Ibadah, Masail Fiqhiyyah</t>
  </si>
  <si>
    <t xml:space="preserve">Bahasa Indonesia, Ushul Fiqih II (Kontemporer), Fiqih Ibadah, Hadits Ahkam, Ushul Fiqih I (Pengantar), Kewirausahaan, Ulumul Qur'an </t>
  </si>
  <si>
    <t>ICT, Pengantar Ilmu Hukum, Fiqih Ibadah, Pancasila, Ulumul Hadits, Ulumul Quran</t>
  </si>
  <si>
    <t>Filsafat Umum, Tafsir Ahkam, Filsafat Hukum, Hukum Ketenagakerjaan, Hukum Administrasi Negara, Hukum Perusahaan</t>
  </si>
  <si>
    <t>Sulung Najmawati, M.Sy</t>
  </si>
  <si>
    <t>Ahmad Junaidi, M.H.</t>
  </si>
  <si>
    <t xml:space="preserve">S2 UIN SUNAN KALIJAGA </t>
  </si>
  <si>
    <t>Hukum Agraria dan Perwakafan, Hukum Acara Peradilan Konstitusi, Hukum Tata Negara</t>
  </si>
  <si>
    <t>Metode Studi Islam, Pancasila, Hukum Administrasi Negara, Hukum Internasional, Fikih Siyasah</t>
  </si>
  <si>
    <t>a</t>
  </si>
  <si>
    <t>b</t>
  </si>
  <si>
    <t>c</t>
  </si>
  <si>
    <t>Biaya Dosen (Gaji, Honor)</t>
  </si>
  <si>
    <t>Biaya Tenaga Kependidikan (Gaji, Honor)</t>
  </si>
  <si>
    <t>Biaya Operasional Pembelajaran (Bahan dan Peralatan Habis Pakai)</t>
  </si>
  <si>
    <t>Transport Lokal</t>
  </si>
  <si>
    <t>Konsumsi</t>
  </si>
  <si>
    <t>Langganan Internet</t>
  </si>
  <si>
    <t>Telekomunikasi</t>
  </si>
  <si>
    <t>Uang Lembur</t>
  </si>
  <si>
    <t>Pemeliharaan Sarana</t>
  </si>
  <si>
    <t>Pemeliharaan Gedung</t>
  </si>
  <si>
    <t>Air</t>
  </si>
  <si>
    <t>Listrik</t>
  </si>
  <si>
    <t xml:space="preserve">Biaya operasional kemahasiswaan </t>
  </si>
  <si>
    <t>Fakultas Syariah IAIN Salatiga</t>
  </si>
  <si>
    <t>Sharing informasi, akselerasi dan peningkatan SDM di bidang hukum</t>
  </si>
  <si>
    <t xml:space="preserve">3 tahun </t>
  </si>
  <si>
    <t>Memorandum of Understanding (MoU)</t>
  </si>
  <si>
    <t>Fakultas Syariah IAIN Madura</t>
  </si>
  <si>
    <t>STAI Rasyidiyah Khalidiyah Amuntai</t>
  </si>
  <si>
    <t>Seminar Ilmiah "Urgensi Penguatan Fikih Manhaji dalam Kehidupan Beragama"</t>
  </si>
  <si>
    <t>Halal Center Universitas Mulawarman</t>
  </si>
  <si>
    <t>Seminar Halal</t>
  </si>
  <si>
    <t>Sharing informasi, akselerasi dan peningkatan SDM di ranah kajian halal</t>
  </si>
  <si>
    <t xml:space="preserve">1 tahun </t>
  </si>
  <si>
    <t>Sharing informasi, akselerasi dan peningkatan SDM di bidang penelitian hukum</t>
  </si>
  <si>
    <t>3 tahun</t>
  </si>
  <si>
    <t>Sekolah Tinggi Agama Islam Rasyidiyah Khalidiyah Amuntai</t>
  </si>
  <si>
    <t>Sharing informasi, akselerasi dan peningkatan SDM di bidang penelitian halal</t>
  </si>
  <si>
    <t>1 tahun</t>
  </si>
  <si>
    <t>Pengadilan Agama Tanjung Selor</t>
  </si>
  <si>
    <t>peningkatan SDM bidang hukum Ahwal al-Syakhshiyyah dalam pengabdian masyarat</t>
  </si>
  <si>
    <t>MoU</t>
  </si>
  <si>
    <t>Pengadilan Agama Tanjung Redeb</t>
  </si>
  <si>
    <t>Pengadilan Agama Samarinda</t>
  </si>
  <si>
    <t>Mediasi, PKL Mahasiswa</t>
  </si>
  <si>
    <t>Pengadilan Agama Penajam</t>
  </si>
  <si>
    <t>Pengadilan Agama Tanah Grogot</t>
  </si>
  <si>
    <t>Islamic Centre Kalimantan Timur</t>
  </si>
  <si>
    <t>Peningkatan SDM dalam pengabdian masyarakat melalui dakwah rutin</t>
  </si>
  <si>
    <t xml:space="preserve">5 tahun </t>
  </si>
  <si>
    <t>DPRD Kota Samarinda</t>
  </si>
  <si>
    <t>Peningkatan SDM dalam pengkajian peraturan perundang-undangan</t>
  </si>
  <si>
    <t>Mahkamah Agung RI</t>
  </si>
  <si>
    <t>Sosialisasi hukum dan kuliah umum</t>
  </si>
  <si>
    <t xml:space="preserve">Peningkatan kualitas SDM dalam pengkajian peraturan perundang-undangan </t>
  </si>
  <si>
    <t>pusat pelayanan terpadu pemberdayaan perempuan dan anak (P2TP2A) Kalimantan Timur</t>
  </si>
  <si>
    <t>Peningkatan kualitas SDM di bidang Advokasi Pemberdayaan Perempuan dan anak</t>
  </si>
  <si>
    <t>Kementerian Agama Kota Samarinda</t>
  </si>
  <si>
    <t>peningkatan SDM di bidang zakat, wakaf dan kajian falak</t>
  </si>
  <si>
    <t>Pengadilan Negeri HI / Tipikor Samarinda</t>
  </si>
  <si>
    <t xml:space="preserve">Peningkatan SDM di bidang hukum </t>
  </si>
  <si>
    <t xml:space="preserve">Badan Wakaf Indonesia </t>
  </si>
  <si>
    <t xml:space="preserve">peningkatan kualitas SDM di bidang perwakafan </t>
  </si>
  <si>
    <t>Program Televisi Umpat Batakun</t>
  </si>
  <si>
    <t>4 tahun</t>
  </si>
  <si>
    <t xml:space="preserve">Fiqih Jinayah </t>
  </si>
  <si>
    <t>Fiqih Munakahat</t>
  </si>
  <si>
    <t>Fiqih Mawaris</t>
  </si>
  <si>
    <t>Hukum Perdata Islam di Indonesia</t>
  </si>
  <si>
    <t>Masailul Fiqhiyyah</t>
  </si>
  <si>
    <t xml:space="preserve">Pengantar Ilmu Hukum </t>
  </si>
  <si>
    <t>Hukum Ekonomi Syariah (Muamalah)</t>
  </si>
  <si>
    <t>Ilmu Politik dan Pemerintahan Islam</t>
  </si>
  <si>
    <t>MTQ KE 12 TK. KABUPATEN PENAJAM PASER UTARA</t>
  </si>
  <si>
    <t>AJANG KREATIVITAS HIMPUNAN MAHASISWA BIDIKMISI</t>
  </si>
  <si>
    <t>MTQ TINGKAT MAHASISWA IAIN SAMARINDA</t>
  </si>
  <si>
    <t>MTQ KE-39 TINGKAT KECAMATAN WARU</t>
  </si>
  <si>
    <t>JUARA III QIROAT MUJAWWAD</t>
  </si>
  <si>
    <t>JUARA III MUSABAQAH TAHFIZHUL QUR'AN</t>
  </si>
  <si>
    <t>JUARA II QIROAT MUJAWWAD</t>
  </si>
  <si>
    <t>JUARA I LOMBA MUSIKALISASI PUISI</t>
  </si>
  <si>
    <t>MTQ TINGKAT KECAMATAN SUNGAI KUNJANG KE-20</t>
  </si>
  <si>
    <t>MUSABAQAH HIFZHIL QUR'AN ANTAR PESANTREN SE-INDONESIA</t>
  </si>
  <si>
    <t>JUARA I HIFZHIL QUR'AN 10 JUZ DAN TILAWAH</t>
  </si>
  <si>
    <t>JUARA I CABANG 15 JUZ</t>
  </si>
  <si>
    <t>MTQ KE 40 TINGKAT KEC. WARU</t>
  </si>
  <si>
    <t>MTQ KE 14 KAB PENAJAM PASER UTARA</t>
  </si>
  <si>
    <t>MTQ TINGKAT PROVINSI KALIMANTAN TIMUR</t>
  </si>
  <si>
    <t>JUARA I QIROAT MUJAWWAD REMAJA</t>
  </si>
  <si>
    <t>JUARA HARAPAN III QIROAT MUJAWWAD REMAJA</t>
  </si>
  <si>
    <t>EXPO KE 3 FAKULTAS SYARIAH IAIN SAMARINDA</t>
  </si>
  <si>
    <t>ANNIVERSARY 5TH MPI HIMPUNAN MAHASISWA MANAGEMEN PENDIDIKAN ISLAM FAKULTAS TARBIYAH IAIN MADURA</t>
  </si>
  <si>
    <t>MTQ TINGKAT KOTA SAMARINDA</t>
  </si>
  <si>
    <t>MTQ TINGKAT KECAMATAN WARU</t>
  </si>
  <si>
    <t>MTQ TINGKAT KABUPATEN PENAJAM PASER UTARA</t>
  </si>
  <si>
    <t xml:space="preserve">INTERNATIONAL PENCAK SILAT PSHT CHAMPIONSHIP </t>
  </si>
  <si>
    <t>JUARA II</t>
  </si>
  <si>
    <t>JUARA II POP SOLO PUTRI</t>
  </si>
  <si>
    <t>JUARA II LOMBA DEBAT PENDIDIKAN ANTAR MAHASISWA SE-INDONESIA</t>
  </si>
  <si>
    <t>JUARA III MUSABAQAH HIFZHUL QUR'AN 20 JUZ</t>
  </si>
  <si>
    <t>Akhir 2018/2019</t>
  </si>
  <si>
    <t>akhir 2017/2018</t>
  </si>
  <si>
    <t>akhir 2016/2017</t>
  </si>
  <si>
    <t>akhir 2015/2016</t>
  </si>
  <si>
    <t>akhir 2014/2015</t>
  </si>
  <si>
    <t>Akhir 2013/2014</t>
  </si>
  <si>
    <t>Akhir 2012/2013</t>
  </si>
  <si>
    <t>Ru'yatul Hilal di Menara Islamic Centre</t>
  </si>
  <si>
    <t>Hukum Kewarisan  di Indonesia</t>
  </si>
  <si>
    <t>Hukum Perkawinan</t>
  </si>
  <si>
    <t>Buku Fiqih Kurban</t>
  </si>
  <si>
    <t>Buku Pedoman Khutbah</t>
  </si>
  <si>
    <t>Sertifikasi Halal</t>
  </si>
  <si>
    <t>Pedoman Penyelenggaraan Jenazah</t>
  </si>
  <si>
    <t>Hukum Lingkungan</t>
  </si>
  <si>
    <t>Fikih Mawaris</t>
  </si>
  <si>
    <t>penelitian 2017</t>
  </si>
  <si>
    <t>0.5</t>
  </si>
  <si>
    <t>S2 Universitas Sunan Giri Surabaya</t>
  </si>
  <si>
    <t>3,3 Jam</t>
  </si>
  <si>
    <t>2,5 Jam</t>
  </si>
  <si>
    <t>4 Jam</t>
  </si>
  <si>
    <t>8 Jam</t>
  </si>
  <si>
    <r>
      <t xml:space="preserve">Tingkat </t>
    </r>
    <r>
      <rPr>
        <b/>
        <vertAlign val="superscript"/>
        <sz val="11"/>
        <color rgb="FF000000"/>
        <rFont val="Times New Roman"/>
        <family val="1"/>
      </rPr>
      <t>*)</t>
    </r>
  </si>
  <si>
    <r>
      <t>Transfer</t>
    </r>
    <r>
      <rPr>
        <b/>
        <vertAlign val="superscript"/>
        <sz val="10"/>
        <color rgb="FF000000"/>
        <rFont val="Times New Roman"/>
        <family val="1"/>
      </rPr>
      <t>*)</t>
    </r>
  </si>
  <si>
    <r>
      <t xml:space="preserve">Tabel 3.b.5) Bagian-4 Buku Ber-ISBN, </t>
    </r>
    <r>
      <rPr>
        <i/>
        <sz val="11"/>
        <color rgb="FF000000"/>
        <rFont val="Times New Roman"/>
        <family val="1"/>
      </rPr>
      <t>Book Chapter</t>
    </r>
  </si>
  <si>
    <r>
      <t xml:space="preserve">Buku ber-ISBN, </t>
    </r>
    <r>
      <rPr>
        <b/>
        <i/>
        <sz val="10"/>
        <color rgb="FF000000"/>
        <rFont val="Times New Roman"/>
        <family val="1"/>
      </rPr>
      <t>Book Chapter</t>
    </r>
  </si>
  <si>
    <r>
      <t xml:space="preserve">RPS </t>
    </r>
    <r>
      <rPr>
        <b/>
        <sz val="9"/>
        <color rgb="FF000000"/>
        <rFont val="Times New Roman"/>
        <family val="1"/>
      </rPr>
      <t>MKB020141</t>
    </r>
  </si>
  <si>
    <r>
      <t>Keandalan (</t>
    </r>
    <r>
      <rPr>
        <i/>
        <sz val="10"/>
        <color rgb="FF000000"/>
        <rFont val="Times New Roman"/>
        <family val="1"/>
      </rPr>
      <t>reliability</t>
    </r>
    <r>
      <rPr>
        <sz val="10"/>
        <color rgb="FF000000"/>
        <rFont val="Times New Roman"/>
        <family val="1"/>
      </rPr>
      <t>): kemampuan dosen, tenaga kependidikan, dan pengelola dalam memberikan pelayanan.</t>
    </r>
  </si>
  <si>
    <r>
      <t>Daya tanggap (</t>
    </r>
    <r>
      <rPr>
        <i/>
        <sz val="10"/>
        <color rgb="FF000000"/>
        <rFont val="Times New Roman"/>
        <family val="1"/>
      </rPr>
      <t>responsiveness</t>
    </r>
    <r>
      <rPr>
        <sz val="10"/>
        <color rgb="FF000000"/>
        <rFont val="Times New Roman"/>
        <family val="1"/>
      </rPr>
      <t>): kemauan dari dosen, tenaga kependidikan, dan pengelola dalam membantu mahasiswa dan memberikan jasa dengan cepat.</t>
    </r>
  </si>
  <si>
    <r>
      <t>Kepastian (</t>
    </r>
    <r>
      <rPr>
        <i/>
        <sz val="10"/>
        <color rgb="FF000000"/>
        <rFont val="Times New Roman"/>
        <family val="1"/>
      </rPr>
      <t>assurance</t>
    </r>
    <r>
      <rPr>
        <sz val="10"/>
        <color rgb="FF000000"/>
        <rFont val="Times New Roman"/>
        <family val="1"/>
      </rPr>
      <t>): kemampuan dosen, tenaga kependidikan, dan pengelola untuk memberi keyakinan kepada mahasiswa bahwa pelayanan yang diberikan telah sesuai dengan ketentuan.</t>
    </r>
  </si>
  <si>
    <r>
      <t>Empati (</t>
    </r>
    <r>
      <rPr>
        <i/>
        <sz val="10"/>
        <color rgb="FF000000"/>
        <rFont val="Times New Roman"/>
        <family val="1"/>
      </rPr>
      <t>empathy</t>
    </r>
    <r>
      <rPr>
        <sz val="10"/>
        <color rgb="FF000000"/>
        <rFont val="Times New Roman"/>
        <family val="1"/>
      </rPr>
      <t>): kesediaan/kepedulian dosen, tenaga kependidikan, dan pengelola untuk memberi perhatian kepada mahasiswa.</t>
    </r>
  </si>
  <si>
    <r>
      <rPr>
        <i/>
        <sz val="10"/>
        <color rgb="FF000000"/>
        <rFont val="Times New Roman"/>
        <family val="1"/>
      </rPr>
      <t>Tangible</t>
    </r>
    <r>
      <rPr>
        <sz val="10"/>
        <color rgb="FF000000"/>
        <rFont val="Times New Roman"/>
        <family val="1"/>
      </rPr>
      <t>: penilaian mahasiswa terhadap kecukupan, aksesibitas, kualitas sarana dan prasarana.</t>
    </r>
  </si>
  <si>
    <t>6 ≤ WT ≤ 18 bulan</t>
  </si>
  <si>
    <r>
      <t xml:space="preserve">Tabel 8.f.4) Bagian-4 Buku Ber-ISBN, </t>
    </r>
    <r>
      <rPr>
        <i/>
        <sz val="11"/>
        <color rgb="FF000000"/>
        <rFont val="Times New Roman"/>
        <family val="1"/>
      </rPr>
      <t>Book Chapter</t>
    </r>
  </si>
  <si>
    <t>Korupsi</t>
  </si>
  <si>
    <t>Perlindungan Anak</t>
  </si>
  <si>
    <t>Karya Tulis Ilmiah (Jurnal Istinbath) PUTUSAN VERSTEK DALAM CERAI
GUGAT KARENA PELANGGARAN
TAKLIK TALAK DI PENGADILAN
AGAMA SAMARINDA</t>
  </si>
  <si>
    <t>Hasil Penelitian Sensitifitas Gender Putusan Hakim Pengadilan Agama Implementasi PERMA No 3 Tahun 2017</t>
  </si>
  <si>
    <t>Potensi Zakat</t>
  </si>
  <si>
    <t>Hasil Penelitian Undang-Undang Penghapusan KDRT dan tantangan implementasinya di Indonesia</t>
  </si>
  <si>
    <t>Hukum Kewarisan Islam</t>
  </si>
  <si>
    <t>Konflik Hukum antara ketentuan Hukum Pidana Islam dan Hak-Hak Sipil? Telaah Konsep HAM dan Implementasi Ratifikasi ICCPR dan CAT di Indonesia</t>
  </si>
  <si>
    <t>Hukum Islam dan HAM</t>
  </si>
  <si>
    <t>Pada RPS pertemuan ke 7 dan ke 9 pada materi Instrumen HAM dan isu-isu inkompatibilitas dengan hukum Islam</t>
  </si>
  <si>
    <t>Islamisme dan Pos-Islamisme dalam Dinamika Politik Indonesia Kontemporer</t>
  </si>
  <si>
    <t>Aksi Bela Islam: islamic clicktivism and the new authority of religious propaganda in the millennial age in Indonesia (Indonesian Journal of Islam and Muslim Societies, vol 9, tahun 2019, no 1)</t>
  </si>
  <si>
    <t>URGENSI KAIDAH FIKIH DAN APLIKASINYA TERHADAP MASALAH-MASALAH SOSIAL (Fenomena, Vol 4, tahun 2012, no 2)</t>
  </si>
  <si>
    <t>Konsep Multikulturalisme Perspektif Hadits: Studi Kitab Bulughul Maram (Fenomena, vol. 7, tahun 2015, no. 1 halm 1-16)</t>
  </si>
  <si>
    <t xml:space="preserve">Fakultas Syariah akan melakukan evaluasi kepada para dosen, tenaga kependidikan dan pengelola untuk meningkatkan pelayanan kepada mahasiswa </t>
  </si>
  <si>
    <t>Fakultas Syariah akan melakukan pengarahan secara berkala kepada para dosen, tenaga kependidikan dan pengelola agar membantu mahasiswa secara profesional</t>
  </si>
  <si>
    <t>Tinjauan Hukum Lingkungan Terhadap Implementasi Perda Kukar No. 6 tahun 2012 tentang penataan dan pembinaan pasar tradisional, pusat perbelanjaan dan toko modern</t>
  </si>
  <si>
    <t>Pada RPS pertemuan ke 10 pada materi Pengaturan pengendalian pencemaran lingkungan</t>
  </si>
  <si>
    <t>Kesadaran Hukum Konsumen Muslim Terhadap Pentingnya produk bersertifikat Halal di Kota Samarinda: Tinjauan Maqashid Syariah</t>
  </si>
  <si>
    <t>Pada RPS pertemuan ke 14 pada materi Maqashid Syariah dan Penerapannya dalam Hukum Fiqih Kontemporer</t>
  </si>
  <si>
    <t>Pelaksanaan Pembagian Waris di Kalangan Ulama di Kota Samarinda: Analisis Pendekatan Normatif Sosiologis</t>
  </si>
  <si>
    <t>Pada RPS pertemuan ke 15 pada materi Warisan dalam hukum adat Indonesia</t>
  </si>
  <si>
    <t>Pemahaman gender dan tingginya angka cerai gugat di Pengadilan Agama Samarinda</t>
  </si>
  <si>
    <t>Pada RPS pertemuan ke 2 pada materi tentang talak</t>
  </si>
  <si>
    <t>Fikih Siyasah</t>
  </si>
  <si>
    <t>Al Mawardi Dan Konsep Khilafah Islamiyyah: Relevansi Sistem Politik Islam Klasik Dan Politik Modern</t>
  </si>
  <si>
    <t>Pada RPS pertemuan ke 6 pada materi Konsep khilafah, imamah dan imarah</t>
  </si>
  <si>
    <t>Penerapan Sanksi dalam Meminimalisir Kejahatan Anak Ditinjau dari Undang-undang Nomor 11 Tahun 2012 Tentang Sistem Peradilan Pidana Anak</t>
  </si>
  <si>
    <t>Peradilan Anak</t>
  </si>
  <si>
    <t xml:space="preserve">Pada RPS pertemuan ke 10 pada materi Jenis-jenis sanksi yang dapat dijatuhkan, pidana yang sesuai dan tindakan yang sesuai bagi anak nakal </t>
  </si>
  <si>
    <t>Konsep AL-Maslahah Dalam Penyelesaian Sengketa Wakaf</t>
  </si>
  <si>
    <t xml:space="preserve">Pada RPS pertemuan ke 11 pada materi Penyelesaian
Permasalahan /konflik tanah di
Indonesia
</t>
  </si>
  <si>
    <t>menanamkan nilai-nilai sosial bagi mahasiswa</t>
  </si>
  <si>
    <t>29/08/2020</t>
  </si>
  <si>
    <t>IAIN SAMARINDA</t>
  </si>
  <si>
    <t>BAN-PT NO.965/SK/BAN-PT/Akred/S/VIII/2015</t>
  </si>
  <si>
    <t>Jl. H.A.M. RIFADDIN, LOA JANAN ILIR</t>
  </si>
  <si>
    <t>SAMARINDA</t>
  </si>
  <si>
    <t>(0541)7270222</t>
  </si>
  <si>
    <t>75131</t>
  </si>
  <si>
    <t>http//www.fasya.iain-samarinda.ac.id</t>
  </si>
  <si>
    <t>FAKULTAS SYARIAH</t>
  </si>
  <si>
    <t>SARJANA</t>
  </si>
  <si>
    <t>HUKUM KELUARGA</t>
  </si>
  <si>
    <t>fasyasamarinda19@gmail.com</t>
  </si>
  <si>
    <t>HUKUM EKONOMI SYARIAH</t>
  </si>
  <si>
    <t>HUKUM TATA NEGARA</t>
  </si>
  <si>
    <t>BAN-PT NO.1332/SK/BAN-PT/Akred/S/V/2017</t>
  </si>
  <si>
    <t>BAN-PT NO.972/SK/BAN-PT/Akred/S/VI/2018</t>
  </si>
  <si>
    <t>29/8/2020</t>
  </si>
  <si>
    <t>Fakultas Syariah akan melakukan sistem seleksi SDM yang ketat dan terukur sesuai dengan kompetensi inti program studi dan pengelola</t>
  </si>
  <si>
    <t>Menyusun standar operasional pelayanan akademik dan kemahasiswaan serta pelaksanaan audit mutu pelayanan mahasiswa secara berkala.</t>
  </si>
  <si>
    <t>melakukan penguatan dan peningkatan alokasi anggaran pengadaan sarana dan prasarana berbasis standar nasional pendidikan tinggi</t>
  </si>
  <si>
    <t>Redesign kurikulum</t>
  </si>
  <si>
    <t>Penanaman etika dan spiritual bagi mahasiswa</t>
  </si>
  <si>
    <t>Penguatan kurikulum dan pembelajaran Unit Pengembangan Bahasa</t>
  </si>
  <si>
    <t>Memanfaatkan sarana teknologi yang ada di kampus dalam pembelajaran</t>
  </si>
  <si>
    <t xml:space="preserve">Penguatan pembelajaran kolaboratif </t>
  </si>
  <si>
    <t>Menyediakan fasilitas kepada mahasiswa yang memiliki kemampuan dan bakat</t>
  </si>
  <si>
    <t>Pernikahan</t>
  </si>
  <si>
    <t>Syafruddin Noor</t>
  </si>
  <si>
    <t>Penelitian lapangan kolaboratif</t>
  </si>
  <si>
    <t>Norhani</t>
  </si>
  <si>
    <t>Fiqih Lingkungan</t>
  </si>
  <si>
    <t>Marlini Wati</t>
  </si>
  <si>
    <t>Muhammad Mattori</t>
  </si>
  <si>
    <t>Najib Zamzami</t>
  </si>
  <si>
    <t>Nur Annisa</t>
  </si>
  <si>
    <t>Penelitian literatur Kolaboratif</t>
  </si>
  <si>
    <t>Sitti Kholijah Sawedi</t>
  </si>
  <si>
    <t>Yudisium Terbaik Prodi Hukum Keluarga pada Tahun 2016</t>
  </si>
  <si>
    <t>Yudisium Terbaik Prodi Hukum Keluarga pada Tahun 2017</t>
  </si>
  <si>
    <t>Yudisium Terbaik Prodi Hukum Keluarga pada Tahun 2018</t>
  </si>
  <si>
    <t>Yudisium Terbaik Prodi Hukum Keluarga pada Tahun 2019</t>
  </si>
  <si>
    <t>Yudisium Program Sarjana (S1) Fakultas Syariah IAIN Samarinda</t>
  </si>
  <si>
    <t>Biaya Investasi Sarana dan Prasarana</t>
  </si>
  <si>
    <t>Muhammad Maliki</t>
  </si>
  <si>
    <t>Muhammad Najib Zamzami</t>
  </si>
  <si>
    <t>Muhammad Husni Mubarak</t>
  </si>
  <si>
    <t>Rukyatul Hilal Penentuan awal bulan Ramadhan</t>
  </si>
  <si>
    <t>Penentuan Arah Kiblat</t>
  </si>
  <si>
    <t>Penentuan Arah Kiblat Masjid/ Musholla</t>
  </si>
  <si>
    <t xml:space="preserve">Rukyatul Hilal </t>
  </si>
  <si>
    <t>Warisan</t>
  </si>
  <si>
    <t>Penghitungan Harta Warisan warga kelurahan Rapak Dalam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</si>
</sst>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0E+0"/>
    <numFmt numFmtId="165" formatCode="0.0"/>
  </numFmts>
  <fonts count="59">
    <font>
      <sz val="11"/>
      <name val="Calibri"/>
    </font>
    <font>
      <sz val="11"/>
      <color rgb="FF000000"/>
      <name val="Calibri"/>
      <family val="2"/>
    </font>
    <font>
      <b/>
      <sz val="16"/>
      <color rgb="FFFFFFFF"/>
      <name val="Calibri"/>
      <family val="2"/>
    </font>
    <font>
      <b/>
      <sz val="22"/>
      <color rgb="FF000000"/>
      <name val="Calibri"/>
      <family val="2"/>
    </font>
    <font>
      <b/>
      <sz val="26"/>
      <color indexed="9"/>
      <name val="Calibri"/>
      <family val="2"/>
    </font>
    <font>
      <sz val="18"/>
      <color rgb="FF000000"/>
      <name val="Calibri"/>
      <family val="2"/>
    </font>
    <font>
      <b/>
      <sz val="18"/>
      <color rgb="FF000000"/>
      <name val="Calibri"/>
      <family val="2"/>
    </font>
    <font>
      <b/>
      <sz val="18"/>
      <color indexed="9"/>
      <name val="Calibri"/>
      <family val="2"/>
    </font>
    <font>
      <sz val="18"/>
      <color rgb="FFFFFFFF"/>
      <name val="Calibri"/>
      <family val="2"/>
    </font>
    <font>
      <b/>
      <sz val="14"/>
      <color indexed="9"/>
      <name val="Calibri"/>
      <family val="2"/>
    </font>
    <font>
      <sz val="14"/>
      <color rgb="FF92D050"/>
      <name val="Calibri"/>
      <family val="2"/>
    </font>
    <font>
      <sz val="11"/>
      <color rgb="FFFFFF00"/>
      <name val="Calibri"/>
      <family val="2"/>
    </font>
    <font>
      <b/>
      <sz val="11"/>
      <color rgb="FF000000"/>
      <name val="Calibri"/>
      <family val="2"/>
    </font>
    <font>
      <u/>
      <sz val="11"/>
      <color rgb="FF0000FF"/>
      <name val="Calibri"/>
      <family val="2"/>
    </font>
    <font>
      <sz val="12"/>
      <color rgb="FF00B050"/>
      <name val="Calibri"/>
      <family val="2"/>
    </font>
    <font>
      <b/>
      <sz val="12"/>
      <color rgb="FF00B050"/>
      <name val="Calibri"/>
      <family val="2"/>
    </font>
    <font>
      <u/>
      <sz val="11"/>
      <color rgb="FF0000FF"/>
      <name val="Calibri"/>
      <family val="2"/>
    </font>
    <font>
      <sz val="11"/>
      <color rgb="FF00B050"/>
      <name val="Calibri"/>
      <family val="2"/>
    </font>
    <font>
      <b/>
      <sz val="10"/>
      <color rgb="FF000000"/>
      <name val="Calibri"/>
      <family val="2"/>
    </font>
    <font>
      <sz val="9"/>
      <color rgb="FF000000"/>
      <name val="Calibri"/>
      <family val="2"/>
    </font>
    <font>
      <sz val="10"/>
      <color rgb="FF000000"/>
      <name val="Calibri"/>
      <family val="2"/>
    </font>
    <font>
      <b/>
      <u/>
      <sz val="11"/>
      <color rgb="FFFF0000"/>
      <name val="Calibri"/>
      <family val="2"/>
    </font>
    <font>
      <b/>
      <sz val="10"/>
      <color rgb="FF000000"/>
      <name val="Calibri"/>
      <family val="2"/>
    </font>
    <font>
      <b/>
      <sz val="9"/>
      <color rgb="FF000000"/>
      <name val="Calibri"/>
      <family val="2"/>
    </font>
    <font>
      <sz val="8"/>
      <color rgb="FF000000"/>
      <name val="Calibri"/>
      <family val="2"/>
    </font>
    <font>
      <sz val="11"/>
      <color rgb="FFFFFFFF"/>
      <name val="Calibri"/>
      <family val="2"/>
    </font>
    <font>
      <sz val="11"/>
      <color rgb="FF000000"/>
      <name val="Calibri"/>
      <family val="2"/>
    </font>
    <font>
      <i/>
      <sz val="11"/>
      <color rgb="FF000000"/>
      <name val="Calibri"/>
      <family val="2"/>
    </font>
    <font>
      <b/>
      <i/>
      <sz val="10"/>
      <color rgb="FF000000"/>
      <name val="Calibri"/>
      <family val="2"/>
    </font>
    <font>
      <b/>
      <vertAlign val="superscript"/>
      <sz val="18"/>
      <color rgb="FF000000"/>
      <name val="Calibri"/>
      <family val="2"/>
    </font>
    <font>
      <vertAlign val="superscript"/>
      <sz val="14"/>
      <color rgb="FF92D050"/>
      <name val="Calibri"/>
      <family val="2"/>
    </font>
    <font>
      <sz val="11"/>
      <name val="Times New Roman"/>
      <family val="1"/>
    </font>
    <font>
      <sz val="11"/>
      <color theme="1"/>
      <name val="Times New Roman"/>
      <family val="1"/>
    </font>
    <font>
      <sz val="11"/>
      <color theme="1"/>
      <name val="Calibri"/>
      <family val="2"/>
      <scheme val="minor"/>
    </font>
    <font>
      <sz val="12"/>
      <name val="Times New Roman"/>
      <family val="1"/>
    </font>
    <font>
      <sz val="12"/>
      <color rgb="FF000000"/>
      <name val="Times New Roman"/>
      <family val="1"/>
    </font>
    <font>
      <sz val="11"/>
      <color rgb="FF000000"/>
      <name val="Times New Roman"/>
      <family val="1"/>
    </font>
    <font>
      <sz val="12"/>
      <color theme="1"/>
      <name val="Times New Roman"/>
      <family val="1"/>
    </font>
    <font>
      <sz val="11"/>
      <color theme="1"/>
      <name val="Calibri"/>
      <family val="2"/>
      <charset val="178"/>
      <scheme val="minor"/>
    </font>
    <font>
      <sz val="8"/>
      <name val="Calibri"/>
      <family val="2"/>
    </font>
    <font>
      <sz val="11"/>
      <name val="Calibri"/>
      <family val="2"/>
    </font>
    <font>
      <sz val="11"/>
      <name val="Calibri"/>
      <family val="2"/>
    </font>
    <font>
      <sz val="8"/>
      <name val="Calibri"/>
      <family val="2"/>
    </font>
    <font>
      <sz val="10"/>
      <color rgb="FF000000"/>
      <name val="Calibri"/>
      <family val="2"/>
    </font>
    <font>
      <sz val="11"/>
      <color rgb="FF000000"/>
      <name val="Calibri"/>
      <family val="2"/>
    </font>
    <font>
      <b/>
      <sz val="11"/>
      <color rgb="FF000000"/>
      <name val="Times New Roman"/>
      <family val="1"/>
    </font>
    <font>
      <b/>
      <vertAlign val="superscript"/>
      <sz val="11"/>
      <color rgb="FF000000"/>
      <name val="Times New Roman"/>
      <family val="1"/>
    </font>
    <font>
      <sz val="9"/>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i/>
      <sz val="11"/>
      <color rgb="FF000000"/>
      <name val="Times New Roman"/>
      <family val="1"/>
    </font>
    <font>
      <b/>
      <i/>
      <sz val="10"/>
      <color rgb="FF000000"/>
      <name val="Times New Roman"/>
      <family val="1"/>
    </font>
    <font>
      <b/>
      <sz val="9"/>
      <color rgb="FF000000"/>
      <name val="Times New Roman"/>
      <family val="1"/>
    </font>
    <font>
      <sz val="10"/>
      <name val="Times New Roman"/>
      <family val="1"/>
    </font>
    <font>
      <i/>
      <sz val="10"/>
      <color rgb="FF000000"/>
      <name val="Times New Roman"/>
      <family val="1"/>
    </font>
    <font>
      <b/>
      <u/>
      <sz val="11"/>
      <color rgb="FFFF0000"/>
      <name val="Times New Roman"/>
      <family val="1"/>
    </font>
    <font>
      <sz val="12"/>
      <name val="Calibri"/>
      <family val="2"/>
    </font>
    <font>
      <sz val="10"/>
      <color theme="1"/>
      <name val="Times New Roman"/>
      <family val="1"/>
    </font>
  </fonts>
  <fills count="18">
    <fill>
      <patternFill patternType="none"/>
    </fill>
    <fill>
      <patternFill patternType="gray125"/>
    </fill>
    <fill>
      <patternFill patternType="solid">
        <fgColor indexed="21"/>
        <bgColor indexed="64"/>
      </patternFill>
    </fill>
    <fill>
      <patternFill patternType="solid">
        <fgColor rgb="FFF79544"/>
        <bgColor indexed="64"/>
      </patternFill>
    </fill>
    <fill>
      <patternFill patternType="solid">
        <fgColor rgb="FFFBD4B4"/>
        <bgColor indexed="64"/>
      </patternFill>
    </fill>
    <fill>
      <patternFill patternType="solid">
        <fgColor rgb="FFFFFFFF"/>
        <bgColor indexed="64"/>
      </patternFill>
    </fill>
    <fill>
      <patternFill patternType="solid">
        <fgColor rgb="FF8EB4E2"/>
        <bgColor indexed="64"/>
      </patternFill>
    </fill>
    <fill>
      <patternFill patternType="solid">
        <fgColor rgb="FFFF0000"/>
        <bgColor indexed="64"/>
      </patternFill>
    </fill>
    <fill>
      <patternFill patternType="solid">
        <fgColor rgb="FF66FF33"/>
        <bgColor indexed="64"/>
      </patternFill>
    </fill>
    <fill>
      <patternFill patternType="gray125">
        <bgColor rgb="FF8EB4E2"/>
      </patternFill>
    </fill>
    <fill>
      <patternFill patternType="gray125">
        <bgColor rgb="FFD9D9D9"/>
      </patternFill>
    </fill>
    <fill>
      <patternFill patternType="solid">
        <fgColor rgb="FFFFFF00"/>
        <bgColor indexed="64"/>
      </patternFill>
    </fill>
    <fill>
      <patternFill patternType="lightGray">
        <bgColor rgb="FF8EB4E2"/>
      </patternFill>
    </fill>
    <fill>
      <patternFill patternType="lightGray">
        <bgColor rgb="FFCCCCCC"/>
      </patternFill>
    </fill>
    <fill>
      <patternFill patternType="solid">
        <fgColor rgb="FFD6E3BC"/>
        <bgColor indexed="64"/>
      </patternFill>
    </fill>
    <fill>
      <patternFill patternType="solid">
        <fgColor rgb="FFBFBFBF"/>
        <bgColor indexed="64"/>
      </patternFill>
    </fill>
    <fill>
      <patternFill patternType="solid">
        <fgColor theme="0"/>
        <bgColor indexed="64"/>
      </patternFill>
    </fill>
    <fill>
      <patternFill patternType="gray125">
        <bgColor theme="0"/>
      </patternFill>
    </fill>
  </fills>
  <borders count="24">
    <border>
      <left/>
      <right/>
      <top/>
      <bottom/>
      <diagonal/>
    </border>
    <border>
      <left/>
      <right style="double">
        <color rgb="FFFFFF00"/>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thin">
        <color indexed="64"/>
      </left>
      <right style="medium">
        <color rgb="FF000000"/>
      </right>
      <top style="thin">
        <color indexed="64"/>
      </top>
      <bottom/>
      <diagonal/>
    </border>
    <border>
      <left style="thin">
        <color indexed="64"/>
      </left>
      <right style="medium">
        <color rgb="FF000000"/>
      </right>
      <top/>
      <bottom style="thin">
        <color indexed="64"/>
      </bottom>
      <diagonal/>
    </border>
    <border>
      <left/>
      <right/>
      <top/>
      <bottom style="thin">
        <color rgb="FF00B0F0"/>
      </bottom>
      <diagonal/>
    </border>
    <border>
      <left style="medium">
        <color theme="1"/>
      </left>
      <right style="medium">
        <color theme="1"/>
      </right>
      <top style="medium">
        <color theme="1"/>
      </top>
      <bottom style="thin">
        <color rgb="FF00B0F0"/>
      </bottom>
      <diagonal/>
    </border>
    <border>
      <left style="medium">
        <color theme="1"/>
      </left>
      <right style="medium">
        <color theme="1"/>
      </right>
      <top style="thin">
        <color rgb="FF00B0F0"/>
      </top>
      <bottom style="thin">
        <color rgb="FF00B0F0"/>
      </bottom>
      <diagonal/>
    </border>
    <border>
      <left style="medium">
        <color theme="1"/>
      </left>
      <right style="medium">
        <color theme="1"/>
      </right>
      <top style="thin">
        <color rgb="FF00B0F0"/>
      </top>
      <bottom style="medium">
        <color theme="1"/>
      </bottom>
      <diagonal/>
    </border>
    <border>
      <left/>
      <right style="thin">
        <color indexed="64"/>
      </right>
      <top/>
      <bottom/>
      <diagonal/>
    </border>
  </borders>
  <cellStyleXfs count="12">
    <xf numFmtId="0" fontId="0" fillId="0" borderId="0">
      <alignment vertical="center"/>
    </xf>
    <xf numFmtId="0" fontId="13" fillId="0" borderId="0">
      <alignment vertical="top"/>
      <protection locked="0"/>
    </xf>
    <xf numFmtId="0" fontId="16" fillId="0" borderId="0">
      <alignment vertical="top"/>
      <protection locked="0"/>
    </xf>
    <xf numFmtId="43" fontId="26" fillId="0" borderId="0">
      <alignment vertical="top"/>
      <protection locked="0"/>
    </xf>
    <xf numFmtId="9" fontId="26" fillId="0" borderId="0">
      <alignment vertical="top"/>
      <protection locked="0"/>
    </xf>
    <xf numFmtId="0" fontId="33" fillId="0" borderId="0"/>
    <xf numFmtId="0" fontId="38" fillId="0" borderId="0"/>
    <xf numFmtId="41" fontId="40" fillId="0" borderId="0" applyFont="0" applyFill="0" applyBorder="0" applyAlignment="0" applyProtection="0"/>
    <xf numFmtId="0" fontId="41" fillId="0" borderId="0">
      <alignment vertical="center"/>
    </xf>
    <xf numFmtId="0" fontId="13" fillId="0" borderId="0">
      <alignment vertical="top"/>
      <protection locked="0"/>
    </xf>
    <xf numFmtId="43" fontId="1" fillId="0" borderId="0">
      <alignment vertical="top"/>
      <protection locked="0"/>
    </xf>
    <xf numFmtId="9" fontId="1" fillId="0" borderId="0">
      <alignment vertical="top"/>
      <protection locked="0"/>
    </xf>
  </cellStyleXfs>
  <cellXfs count="328">
    <xf numFmtId="0" fontId="0" fillId="0" borderId="0" xfId="0">
      <alignment vertical="center"/>
    </xf>
    <xf numFmtId="0" fontId="1" fillId="0" borderId="0" xfId="0" applyFont="1">
      <alignment vertical="center"/>
    </xf>
    <xf numFmtId="0" fontId="2" fillId="2" borderId="0" xfId="0" applyFont="1" applyFill="1">
      <alignment vertical="center"/>
    </xf>
    <xf numFmtId="0" fontId="1" fillId="2" borderId="0" xfId="0" applyFont="1" applyFill="1">
      <alignment vertical="center"/>
    </xf>
    <xf numFmtId="0" fontId="1" fillId="2" borderId="0" xfId="0" applyFont="1" applyFill="1" applyAlignment="1">
      <alignment horizontal="center" vertical="center"/>
    </xf>
    <xf numFmtId="0" fontId="4" fillId="2" borderId="0" xfId="0" applyFont="1" applyFill="1">
      <alignment vertical="center"/>
    </xf>
    <xf numFmtId="0" fontId="5" fillId="0" borderId="0" xfId="0" applyFont="1">
      <alignment vertical="center"/>
    </xf>
    <xf numFmtId="0" fontId="5" fillId="2" borderId="0" xfId="0" applyFont="1" applyFill="1">
      <alignment vertical="center"/>
    </xf>
    <xf numFmtId="0" fontId="6" fillId="2" borderId="0" xfId="0" applyFont="1" applyFill="1">
      <alignment vertical="center"/>
    </xf>
    <xf numFmtId="0" fontId="5" fillId="2" borderId="0" xfId="0" applyFont="1" applyFill="1" applyAlignment="1">
      <alignment horizontal="right" vertical="center"/>
    </xf>
    <xf numFmtId="0" fontId="7" fillId="2" borderId="0" xfId="0" applyFont="1" applyFill="1" applyAlignment="1">
      <alignment vertical="center" wrapText="1"/>
    </xf>
    <xf numFmtId="0" fontId="5" fillId="2" borderId="0" xfId="0" applyFont="1" applyFill="1" applyAlignment="1">
      <alignment horizontal="left" vertical="center"/>
    </xf>
    <xf numFmtId="0" fontId="5" fillId="5" borderId="0" xfId="0" applyFont="1" applyFill="1">
      <alignment vertical="center"/>
    </xf>
    <xf numFmtId="0" fontId="5" fillId="5" borderId="0" xfId="0" applyFont="1" applyFill="1" applyAlignment="1">
      <alignment horizontal="center" vertical="center"/>
    </xf>
    <xf numFmtId="0" fontId="8" fillId="2" borderId="0" xfId="0" applyFont="1" applyFill="1" applyAlignment="1">
      <alignment horizontal="center" vertical="center"/>
    </xf>
    <xf numFmtId="0" fontId="1" fillId="2" borderId="0" xfId="0" applyFont="1" applyFill="1" applyAlignment="1">
      <alignment horizontal="right" vertical="center"/>
    </xf>
    <xf numFmtId="0" fontId="9" fillId="2" borderId="0" xfId="0" applyFont="1" applyFill="1" applyAlignment="1">
      <alignment vertical="center" wrapText="1"/>
    </xf>
    <xf numFmtId="0" fontId="1" fillId="2" borderId="1" xfId="0" applyFont="1" applyFill="1" applyBorder="1">
      <alignment vertical="center"/>
    </xf>
    <xf numFmtId="0" fontId="10" fillId="2" borderId="0" xfId="0" applyFont="1" applyFill="1">
      <alignment vertical="center"/>
    </xf>
    <xf numFmtId="14" fontId="11" fillId="2" borderId="0" xfId="0" applyNumberFormat="1" applyFont="1" applyFill="1">
      <alignment vertical="center"/>
    </xf>
    <xf numFmtId="0" fontId="11" fillId="2" borderId="0" xfId="0" applyFont="1" applyFill="1">
      <alignment vertical="center"/>
    </xf>
    <xf numFmtId="14" fontId="1" fillId="2" borderId="0" xfId="0" applyNumberFormat="1" applyFont="1" applyFill="1">
      <alignment vertical="center"/>
    </xf>
    <xf numFmtId="0" fontId="12" fillId="0" borderId="0" xfId="0" applyFont="1" applyAlignment="1"/>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vertical="center" wrapText="1"/>
    </xf>
    <xf numFmtId="0" fontId="13" fillId="0" borderId="2" xfId="1" applyBorder="1" applyAlignment="1" applyProtection="1">
      <alignment horizontal="center"/>
    </xf>
    <xf numFmtId="0" fontId="14" fillId="0" borderId="0" xfId="0" applyFont="1" applyAlignment="1">
      <alignment horizontal="center" vertical="center"/>
    </xf>
    <xf numFmtId="0" fontId="13" fillId="0" borderId="2" xfId="1" quotePrefix="1" applyBorder="1" applyAlignment="1" applyProtection="1">
      <alignment horizontal="center" vertical="center"/>
    </xf>
    <xf numFmtId="0" fontId="15" fillId="7" borderId="0" xfId="0" applyFont="1" applyFill="1" applyAlignment="1">
      <alignment horizontal="center" vertical="center"/>
    </xf>
    <xf numFmtId="0" fontId="16" fillId="0" borderId="2" xfId="2" applyBorder="1" applyAlignment="1" applyProtection="1">
      <alignment horizontal="center" vertical="center"/>
    </xf>
    <xf numFmtId="0" fontId="13" fillId="0" borderId="2" xfId="1" applyBorder="1" applyAlignment="1" applyProtection="1">
      <alignment horizontal="center" vertical="center"/>
    </xf>
    <xf numFmtId="0" fontId="1" fillId="0" borderId="2" xfId="0" applyFont="1" applyBorder="1" applyAlignment="1">
      <alignment horizontal="left" vertical="center" wrapText="1"/>
    </xf>
    <xf numFmtId="0" fontId="13" fillId="0" borderId="2" xfId="1" applyBorder="1" applyAlignment="1" applyProtection="1">
      <alignment horizontal="center" vertical="center"/>
    </xf>
    <xf numFmtId="0" fontId="13" fillId="0" borderId="2" xfId="1" quotePrefix="1" applyBorder="1" applyAlignment="1" applyProtection="1">
      <alignment horizontal="center"/>
    </xf>
    <xf numFmtId="164" fontId="13" fillId="0" borderId="2" xfId="1" quotePrefix="1" applyNumberFormat="1" applyBorder="1" applyAlignment="1" applyProtection="1">
      <alignment horizontal="center"/>
    </xf>
    <xf numFmtId="0" fontId="17" fillId="0" borderId="0" xfId="0" applyFont="1" applyAlignment="1">
      <alignment horizontal="center"/>
    </xf>
    <xf numFmtId="0" fontId="13" fillId="8" borderId="0" xfId="1" applyFill="1" applyAlignment="1" applyProtection="1">
      <alignment vertical="center"/>
    </xf>
    <xf numFmtId="0" fontId="18" fillId="9" borderId="2"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11" borderId="2" xfId="0" applyFont="1" applyFill="1" applyBorder="1" applyAlignment="1">
      <alignment horizontal="center" vertical="center" wrapText="1"/>
    </xf>
    <xf numFmtId="0" fontId="20" fillId="11" borderId="2" xfId="0" applyFont="1" applyFill="1" applyBorder="1" applyAlignment="1">
      <alignment horizontal="left" vertical="center" wrapText="1"/>
    </xf>
    <xf numFmtId="0" fontId="19" fillId="1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11" borderId="2" xfId="0" applyFont="1" applyFill="1" applyBorder="1" applyAlignment="1">
      <alignment vertical="center" wrapText="1"/>
    </xf>
    <xf numFmtId="0" fontId="1" fillId="14" borderId="2" xfId="0" applyFont="1" applyFill="1" applyBorder="1" applyAlignment="1">
      <alignment vertical="center" wrapText="1"/>
    </xf>
    <xf numFmtId="0" fontId="18" fillId="9"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 fillId="0" borderId="0" xfId="0" applyFont="1" applyAlignment="1"/>
    <xf numFmtId="0" fontId="1" fillId="0" borderId="0" xfId="0" applyFont="1">
      <alignment vertical="center"/>
    </xf>
    <xf numFmtId="0" fontId="13" fillId="8" borderId="0" xfId="1" applyFont="1" applyFill="1" applyAlignment="1" applyProtection="1">
      <alignment vertical="center"/>
    </xf>
    <xf numFmtId="0" fontId="21" fillId="0" borderId="0" xfId="0" applyFont="1" applyAlignment="1"/>
    <xf numFmtId="0" fontId="23" fillId="9" borderId="2" xfId="0" applyFont="1" applyFill="1" applyBorder="1" applyAlignment="1">
      <alignment horizontal="center" vertical="center" wrapText="1"/>
    </xf>
    <xf numFmtId="0" fontId="24" fillId="10" borderId="2" xfId="0" applyFont="1" applyFill="1" applyBorder="1" applyAlignment="1">
      <alignment horizontal="center" vertical="center" wrapText="1"/>
    </xf>
    <xf numFmtId="0" fontId="20" fillId="11" borderId="2" xfId="0" applyFont="1" applyFill="1" applyBorder="1" applyAlignment="1">
      <alignment vertical="center" wrapText="1"/>
    </xf>
    <xf numFmtId="0" fontId="1" fillId="0" borderId="0" xfId="0" applyFont="1" applyAlignment="1">
      <alignment horizontal="left" vertical="center"/>
    </xf>
    <xf numFmtId="0" fontId="18" fillId="6" borderId="2" xfId="0" applyFont="1" applyFill="1" applyBorder="1" applyAlignment="1">
      <alignment horizontal="center" vertical="center" wrapText="1"/>
    </xf>
    <xf numFmtId="0" fontId="21" fillId="0" borderId="0" xfId="0" applyFont="1">
      <alignment vertical="center"/>
    </xf>
    <xf numFmtId="0" fontId="1" fillId="0" borderId="0" xfId="0" applyFont="1" applyAlignment="1">
      <alignment horizontal="left"/>
    </xf>
    <xf numFmtId="0" fontId="18" fillId="12" borderId="2" xfId="0" applyFont="1" applyFill="1" applyBorder="1" applyAlignment="1">
      <alignment horizontal="center" vertical="center" wrapText="1"/>
    </xf>
    <xf numFmtId="0" fontId="21" fillId="0" borderId="0" xfId="0" applyFont="1" applyAlignment="1">
      <alignment horizontal="left" vertical="center"/>
    </xf>
    <xf numFmtId="0" fontId="1" fillId="0" borderId="0" xfId="0" applyFont="1" applyAlignment="1">
      <alignment horizontal="center"/>
    </xf>
    <xf numFmtId="0" fontId="13" fillId="0" borderId="0" xfId="1" applyAlignment="1" applyProtection="1">
      <alignment vertical="center"/>
    </xf>
    <xf numFmtId="0" fontId="19" fillId="13" borderId="2" xfId="0" applyFont="1" applyFill="1" applyBorder="1" applyAlignment="1">
      <alignment horizontal="center" vertical="top" wrapText="1"/>
    </xf>
    <xf numFmtId="0" fontId="18" fillId="0" borderId="2" xfId="0" applyFont="1" applyBorder="1" applyAlignment="1">
      <alignment horizontal="center" vertical="top" wrapText="1"/>
    </xf>
    <xf numFmtId="0" fontId="20" fillId="0" borderId="2" xfId="0" applyFont="1" applyBorder="1" applyAlignment="1">
      <alignment horizontal="center" vertical="top" wrapText="1"/>
    </xf>
    <xf numFmtId="0" fontId="20" fillId="11" borderId="2" xfId="0" applyFont="1" applyFill="1" applyBorder="1" applyAlignment="1">
      <alignment horizontal="left" vertical="top" wrapText="1"/>
    </xf>
    <xf numFmtId="0" fontId="20" fillId="11" borderId="2" xfId="0" applyFont="1" applyFill="1" applyBorder="1" applyAlignment="1">
      <alignment horizontal="center" vertical="top" wrapText="1"/>
    </xf>
    <xf numFmtId="0" fontId="20" fillId="11" borderId="2" xfId="0" applyFont="1" applyFill="1" applyBorder="1" applyAlignment="1">
      <alignment vertical="top" wrapText="1"/>
    </xf>
    <xf numFmtId="0" fontId="1" fillId="0" borderId="0" xfId="0" applyFont="1" applyAlignment="1">
      <alignment horizontal="left" indent="2"/>
    </xf>
    <xf numFmtId="0" fontId="1" fillId="0" borderId="0" xfId="0" applyFont="1" applyAlignment="1">
      <alignment horizontal="center" vertical="center"/>
    </xf>
    <xf numFmtId="0" fontId="18" fillId="12" borderId="4" xfId="0" applyFont="1" applyFill="1" applyBorder="1" applyAlignment="1">
      <alignment horizontal="center" vertical="center" wrapText="1"/>
    </xf>
    <xf numFmtId="0" fontId="25" fillId="0" borderId="0" xfId="0" applyFont="1">
      <alignment vertical="center"/>
    </xf>
    <xf numFmtId="0" fontId="20" fillId="15"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13" fillId="0" borderId="0" xfId="1" applyFill="1" applyAlignment="1" applyProtection="1">
      <alignment vertical="center"/>
    </xf>
    <xf numFmtId="0" fontId="0" fillId="0" borderId="0" xfId="0" applyAlignment="1">
      <alignment vertical="center" wrapText="1"/>
    </xf>
    <xf numFmtId="0" fontId="37" fillId="11" borderId="2" xfId="0" applyFont="1" applyFill="1" applyBorder="1" applyAlignment="1">
      <alignment vertical="center"/>
    </xf>
    <xf numFmtId="0" fontId="36" fillId="11" borderId="2" xfId="0" applyFont="1" applyFill="1" applyBorder="1" applyAlignment="1">
      <alignment horizontal="justify" vertical="center" wrapText="1"/>
    </xf>
    <xf numFmtId="0" fontId="32" fillId="11" borderId="2" xfId="0" applyFont="1" applyFill="1" applyBorder="1" applyAlignment="1">
      <alignment vertical="center"/>
    </xf>
    <xf numFmtId="0" fontId="35" fillId="11" borderId="2" xfId="0" applyFont="1" applyFill="1" applyBorder="1" applyAlignment="1">
      <alignment horizontal="left" vertical="top" wrapText="1"/>
    </xf>
    <xf numFmtId="0" fontId="34" fillId="11" borderId="2" xfId="1" applyFont="1" applyFill="1" applyBorder="1" applyAlignment="1">
      <alignment vertical="top" wrapText="1"/>
      <protection locked="0"/>
    </xf>
    <xf numFmtId="0" fontId="35" fillId="11" borderId="2" xfId="0" applyFont="1" applyFill="1" applyBorder="1" applyAlignment="1">
      <alignment horizontal="center" vertical="center" wrapText="1"/>
    </xf>
    <xf numFmtId="0" fontId="35" fillId="11" borderId="2" xfId="0" applyFont="1" applyFill="1" applyBorder="1" applyAlignment="1">
      <alignment horizontal="left" vertical="center" wrapText="1"/>
    </xf>
    <xf numFmtId="0" fontId="37" fillId="11" borderId="2" xfId="0" applyFont="1" applyFill="1" applyBorder="1">
      <alignment vertical="center"/>
    </xf>
    <xf numFmtId="0" fontId="35" fillId="11" borderId="2" xfId="0" applyFont="1" applyFill="1" applyBorder="1">
      <alignment vertical="center"/>
    </xf>
    <xf numFmtId="0" fontId="36" fillId="11" borderId="2" xfId="0" applyFont="1" applyFill="1" applyBorder="1" applyAlignment="1">
      <alignment vertical="center" wrapText="1"/>
    </xf>
    <xf numFmtId="0" fontId="35" fillId="11" borderId="2" xfId="0" applyFont="1" applyFill="1" applyBorder="1" applyAlignment="1">
      <alignment vertical="center" wrapText="1"/>
    </xf>
    <xf numFmtId="0" fontId="35" fillId="0" borderId="0" xfId="0" applyFont="1">
      <alignment vertical="center"/>
    </xf>
    <xf numFmtId="0" fontId="36" fillId="11" borderId="2" xfId="0" applyFont="1" applyFill="1" applyBorder="1" applyAlignment="1">
      <alignment vertical="center"/>
    </xf>
    <xf numFmtId="0" fontId="36" fillId="11" borderId="2" xfId="0" applyFont="1" applyFill="1" applyBorder="1" applyAlignment="1">
      <alignment horizontal="left" wrapText="1"/>
    </xf>
    <xf numFmtId="0" fontId="1" fillId="0" borderId="19" xfId="0" applyFont="1" applyBorder="1">
      <alignment vertical="center"/>
    </xf>
    <xf numFmtId="0" fontId="12" fillId="6" borderId="0" xfId="0" applyFont="1" applyFill="1" applyBorder="1" applyAlignment="1">
      <alignment horizontal="center" vertical="center" wrapText="1"/>
    </xf>
    <xf numFmtId="0" fontId="12" fillId="6" borderId="20" xfId="0" applyFont="1" applyFill="1" applyBorder="1" applyAlignment="1">
      <alignment horizontal="center" vertical="center" wrapText="1"/>
    </xf>
    <xf numFmtId="0" fontId="1" fillId="0" borderId="21" xfId="0" applyFont="1" applyBorder="1">
      <alignment vertical="center"/>
    </xf>
    <xf numFmtId="0" fontId="14" fillId="0" borderId="21" xfId="0" applyFont="1" applyBorder="1" applyAlignment="1">
      <alignment horizontal="center" vertical="center"/>
    </xf>
    <xf numFmtId="0" fontId="15" fillId="7" borderId="21" xfId="0" applyFont="1" applyFill="1" applyBorder="1" applyAlignment="1">
      <alignment horizontal="center" vertical="center"/>
    </xf>
    <xf numFmtId="0" fontId="0" fillId="0" borderId="21" xfId="0" applyBorder="1">
      <alignment vertical="center"/>
    </xf>
    <xf numFmtId="0" fontId="17" fillId="0" borderId="22" xfId="0" applyFont="1" applyBorder="1" applyAlignment="1">
      <alignment horizontal="center"/>
    </xf>
    <xf numFmtId="0" fontId="37" fillId="11" borderId="2" xfId="0" applyFont="1" applyFill="1" applyBorder="1" applyAlignment="1">
      <alignment vertical="center" wrapText="1"/>
    </xf>
    <xf numFmtId="0" fontId="32" fillId="11" borderId="2" xfId="0" applyFont="1" applyFill="1" applyBorder="1" applyAlignment="1">
      <alignment vertical="center" wrapText="1"/>
    </xf>
    <xf numFmtId="0" fontId="36" fillId="11" borderId="2" xfId="0" applyFont="1" applyFill="1" applyBorder="1" applyAlignment="1">
      <alignment horizontal="left" vertical="center" wrapText="1"/>
    </xf>
    <xf numFmtId="0" fontId="35" fillId="11" borderId="2" xfId="0" applyFont="1" applyFill="1" applyBorder="1" applyAlignment="1">
      <alignment horizontal="left" wrapText="1"/>
    </xf>
    <xf numFmtId="0" fontId="36" fillId="11" borderId="2" xfId="0" applyFont="1" applyFill="1" applyBorder="1" applyAlignment="1">
      <alignment horizontal="left" vertical="top" wrapText="1"/>
    </xf>
    <xf numFmtId="0" fontId="35" fillId="11" borderId="14" xfId="0" applyFont="1" applyFill="1" applyBorder="1" applyAlignment="1">
      <alignment vertical="top" wrapText="1"/>
    </xf>
    <xf numFmtId="0" fontId="35" fillId="11" borderId="14" xfId="0" applyFont="1" applyFill="1" applyBorder="1" applyAlignment="1">
      <alignment horizontal="left" vertical="top" wrapText="1"/>
    </xf>
    <xf numFmtId="0" fontId="35" fillId="11" borderId="15" xfId="0" applyFont="1" applyFill="1" applyBorder="1" applyAlignment="1">
      <alignment horizontal="left" vertical="top" wrapText="1"/>
    </xf>
    <xf numFmtId="0" fontId="35" fillId="11" borderId="5" xfId="0" applyFont="1" applyFill="1" applyBorder="1" applyAlignment="1">
      <alignment horizontal="left" vertical="center" wrapText="1"/>
    </xf>
    <xf numFmtId="0" fontId="35" fillId="11" borderId="4" xfId="0" applyFont="1" applyFill="1" applyBorder="1" applyAlignment="1">
      <alignment horizontal="left" vertical="center" wrapText="1"/>
    </xf>
    <xf numFmtId="0" fontId="35" fillId="11" borderId="8" xfId="0" applyFont="1" applyFill="1" applyBorder="1" applyAlignment="1">
      <alignment horizontal="left" vertical="center" wrapText="1"/>
    </xf>
    <xf numFmtId="0" fontId="35" fillId="11" borderId="2" xfId="0" applyFont="1" applyFill="1" applyBorder="1" applyAlignment="1">
      <alignment vertical="top" wrapText="1"/>
    </xf>
    <xf numFmtId="0" fontId="1" fillId="0" borderId="2" xfId="8" applyFont="1" applyBorder="1" applyAlignment="1">
      <alignment horizontal="center" vertical="center" wrapText="1"/>
    </xf>
    <xf numFmtId="0" fontId="41" fillId="0" borderId="0" xfId="8">
      <alignment vertical="center"/>
    </xf>
    <xf numFmtId="0" fontId="1" fillId="0" borderId="0" xfId="8" applyFont="1">
      <alignment vertical="center"/>
    </xf>
    <xf numFmtId="1" fontId="35" fillId="11" borderId="2" xfId="0" applyNumberFormat="1" applyFont="1" applyFill="1" applyBorder="1" applyAlignment="1">
      <alignment horizontal="center" vertical="center" wrapText="1"/>
    </xf>
    <xf numFmtId="0" fontId="36" fillId="11" borderId="2" xfId="8" applyFont="1" applyFill="1" applyBorder="1" applyAlignment="1">
      <alignment vertical="center" wrapText="1"/>
    </xf>
    <xf numFmtId="0" fontId="43" fillId="0" borderId="2" xfId="0" applyFont="1" applyBorder="1" applyAlignment="1">
      <alignment horizontal="center" vertical="top" wrapText="1"/>
    </xf>
    <xf numFmtId="0" fontId="43" fillId="11" borderId="2" xfId="0" applyFont="1" applyFill="1" applyBorder="1" applyAlignment="1">
      <alignment horizontal="left" vertical="top" wrapText="1"/>
    </xf>
    <xf numFmtId="0" fontId="44" fillId="0" borderId="0" xfId="0" applyFont="1">
      <alignment vertical="center"/>
    </xf>
    <xf numFmtId="0" fontId="43" fillId="0" borderId="0" xfId="0" applyFont="1" applyAlignment="1">
      <alignment horizontal="center" vertical="center" wrapText="1"/>
    </xf>
    <xf numFmtId="0" fontId="34" fillId="16" borderId="2" xfId="6" applyFont="1" applyFill="1" applyBorder="1" applyAlignment="1">
      <alignment horizontal="center" vertical="center" wrapText="1"/>
    </xf>
    <xf numFmtId="0" fontId="31" fillId="16" borderId="2" xfId="0" applyFont="1" applyFill="1" applyBorder="1" applyAlignment="1">
      <alignment wrapText="1"/>
    </xf>
    <xf numFmtId="0" fontId="34" fillId="16" borderId="2" xfId="6" applyFont="1" applyFill="1" applyBorder="1" applyAlignment="1">
      <alignment horizontal="center" vertical="top" wrapText="1"/>
    </xf>
    <xf numFmtId="0" fontId="31" fillId="16" borderId="2" xfId="0" applyFont="1" applyFill="1" applyBorder="1" applyAlignment="1">
      <alignment vertical="center"/>
    </xf>
    <xf numFmtId="0" fontId="31" fillId="16" borderId="2" xfId="0" applyFont="1" applyFill="1" applyBorder="1" applyAlignment="1">
      <alignment horizontal="left" vertical="center"/>
    </xf>
    <xf numFmtId="0" fontId="34" fillId="16" borderId="2" xfId="6" applyFont="1" applyFill="1" applyBorder="1" applyAlignment="1">
      <alignment horizontal="justify" vertical="top" wrapText="1"/>
    </xf>
    <xf numFmtId="0" fontId="31" fillId="16" borderId="2" xfId="0" applyFont="1" applyFill="1" applyBorder="1" applyAlignment="1">
      <alignment horizontal="left" vertical="center" wrapText="1"/>
    </xf>
    <xf numFmtId="0" fontId="34" fillId="16" borderId="2" xfId="6" applyFont="1" applyFill="1" applyBorder="1" applyAlignment="1">
      <alignment vertical="center" wrapText="1"/>
    </xf>
    <xf numFmtId="0" fontId="31" fillId="16" borderId="2" xfId="0" applyFont="1" applyFill="1" applyBorder="1" applyAlignment="1">
      <alignment vertical="center" wrapText="1"/>
    </xf>
    <xf numFmtId="0" fontId="35" fillId="16" borderId="2" xfId="0" applyFont="1" applyFill="1" applyBorder="1" applyAlignment="1">
      <alignment horizontal="center" vertical="center"/>
    </xf>
    <xf numFmtId="0" fontId="31" fillId="16" borderId="2" xfId="0" applyFont="1" applyFill="1" applyBorder="1" applyAlignment="1"/>
    <xf numFmtId="0" fontId="31" fillId="16" borderId="2" xfId="0" applyFont="1" applyFill="1" applyBorder="1" applyAlignment="1">
      <alignment horizontal="left"/>
    </xf>
    <xf numFmtId="0" fontId="31" fillId="16" borderId="2" xfId="0" applyFont="1" applyFill="1" applyBorder="1" applyAlignment="1">
      <alignment horizontal="left" wrapText="1"/>
    </xf>
    <xf numFmtId="0" fontId="32" fillId="16" borderId="2" xfId="0" applyFont="1" applyFill="1" applyBorder="1" applyAlignment="1">
      <alignment wrapText="1"/>
    </xf>
    <xf numFmtId="0" fontId="31" fillId="16" borderId="2" xfId="0" applyFont="1" applyFill="1" applyBorder="1">
      <alignment vertical="center"/>
    </xf>
    <xf numFmtId="0" fontId="31" fillId="16" borderId="2" xfId="0" applyFont="1" applyFill="1" applyBorder="1" applyAlignment="1">
      <alignment vertical="top" wrapText="1"/>
    </xf>
    <xf numFmtId="0" fontId="31" fillId="16" borderId="2" xfId="0" applyFont="1" applyFill="1" applyBorder="1" applyAlignment="1">
      <alignment horizontal="center" vertical="center" wrapText="1"/>
    </xf>
    <xf numFmtId="0" fontId="34" fillId="16" borderId="2" xfId="0" applyFont="1" applyFill="1" applyBorder="1" applyAlignment="1">
      <alignment horizontal="left" vertical="center"/>
    </xf>
    <xf numFmtId="0" fontId="31" fillId="16" borderId="2" xfId="0" applyFont="1" applyFill="1" applyBorder="1" applyAlignment="1">
      <alignment horizontal="left" vertical="top" wrapText="1"/>
    </xf>
    <xf numFmtId="0" fontId="31" fillId="16" borderId="2" xfId="5" applyFont="1" applyFill="1" applyBorder="1" applyAlignment="1">
      <alignment wrapText="1"/>
    </xf>
    <xf numFmtId="0" fontId="36" fillId="11" borderId="2" xfId="0" applyFont="1" applyFill="1" applyBorder="1" applyAlignment="1">
      <alignment horizontal="left" vertical="center"/>
    </xf>
    <xf numFmtId="0" fontId="36" fillId="11" borderId="2" xfId="0" applyFont="1" applyFill="1" applyBorder="1" applyAlignment="1">
      <alignment horizontal="center" vertical="center"/>
    </xf>
    <xf numFmtId="0" fontId="36" fillId="0" borderId="0" xfId="0" applyFont="1">
      <alignment vertical="center"/>
    </xf>
    <xf numFmtId="0" fontId="45" fillId="12" borderId="2" xfId="0" applyFont="1" applyFill="1" applyBorder="1" applyAlignment="1">
      <alignment horizontal="center" vertical="center" wrapText="1"/>
    </xf>
    <xf numFmtId="0" fontId="47" fillId="13" borderId="2" xfId="0" applyFont="1" applyFill="1" applyBorder="1" applyAlignment="1">
      <alignment horizontal="center" vertical="center" wrapText="1"/>
    </xf>
    <xf numFmtId="0" fontId="36" fillId="0" borderId="2" xfId="8" applyFont="1" applyBorder="1" applyAlignment="1">
      <alignment horizontal="center" vertical="center" wrapText="1"/>
    </xf>
    <xf numFmtId="0" fontId="48" fillId="11" borderId="2" xfId="8" applyFont="1" applyFill="1" applyBorder="1" applyAlignment="1">
      <alignment horizontal="center" vertical="center" wrapText="1"/>
    </xf>
    <xf numFmtId="0" fontId="36" fillId="14" borderId="2" xfId="8" applyFont="1" applyFill="1" applyBorder="1" applyAlignment="1">
      <alignment vertical="center" wrapText="1"/>
    </xf>
    <xf numFmtId="0" fontId="36" fillId="16" borderId="2" xfId="8" applyFont="1" applyFill="1" applyBorder="1" applyAlignment="1">
      <alignment horizontal="center" vertical="center" wrapText="1"/>
    </xf>
    <xf numFmtId="0" fontId="36" fillId="11" borderId="5" xfId="8" applyFont="1" applyFill="1" applyBorder="1">
      <alignment vertical="center"/>
    </xf>
    <xf numFmtId="0" fontId="36" fillId="11" borderId="6" xfId="8" applyFont="1" applyFill="1" applyBorder="1" applyAlignment="1">
      <alignment vertical="center" wrapText="1"/>
    </xf>
    <xf numFmtId="0" fontId="49" fillId="9" borderId="2" xfId="0" applyFont="1" applyFill="1" applyBorder="1" applyAlignment="1">
      <alignment horizontal="center" vertical="center" wrapText="1"/>
    </xf>
    <xf numFmtId="0" fontId="49" fillId="9" borderId="5" xfId="0" applyFont="1" applyFill="1" applyBorder="1" applyAlignment="1">
      <alignment horizontal="center" vertical="center" wrapText="1"/>
    </xf>
    <xf numFmtId="0" fontId="47" fillId="10" borderId="2" xfId="0" applyFont="1" applyFill="1" applyBorder="1" applyAlignment="1">
      <alignment horizontal="center" vertical="center" wrapText="1"/>
    </xf>
    <xf numFmtId="0" fontId="47" fillId="10" borderId="5" xfId="0" applyFont="1" applyFill="1" applyBorder="1" applyAlignment="1">
      <alignment horizontal="center" vertical="center" wrapText="1"/>
    </xf>
    <xf numFmtId="0" fontId="48" fillId="0" borderId="2" xfId="0" applyFont="1" applyBorder="1" applyAlignment="1">
      <alignment horizontal="center" vertical="center" wrapText="1"/>
    </xf>
    <xf numFmtId="0" fontId="48" fillId="11" borderId="2" xfId="0" applyFont="1" applyFill="1" applyBorder="1" applyAlignment="1">
      <alignment horizontal="center" vertical="center" wrapText="1"/>
    </xf>
    <xf numFmtId="0" fontId="48" fillId="11" borderId="5" xfId="0" applyFont="1" applyFill="1" applyBorder="1" applyAlignment="1">
      <alignment horizontal="center" vertical="center" wrapText="1"/>
    </xf>
    <xf numFmtId="0" fontId="49" fillId="0" borderId="2" xfId="0" applyFont="1" applyBorder="1" applyAlignment="1">
      <alignment horizontal="center" vertical="center" wrapText="1"/>
    </xf>
    <xf numFmtId="0" fontId="48" fillId="11" borderId="7" xfId="0" applyFont="1" applyFill="1" applyBorder="1" applyAlignment="1">
      <alignment horizontal="center" vertical="center" wrapText="1"/>
    </xf>
    <xf numFmtId="0" fontId="36" fillId="0" borderId="0" xfId="0" applyFont="1" applyAlignment="1">
      <alignment horizontal="left" vertical="center"/>
    </xf>
    <xf numFmtId="0" fontId="49" fillId="6" borderId="2" xfId="0" applyFont="1" applyFill="1" applyBorder="1" applyAlignment="1">
      <alignment horizontal="center" vertical="center" wrapText="1"/>
    </xf>
    <xf numFmtId="165" fontId="48" fillId="11" borderId="2" xfId="0" applyNumberFormat="1" applyFont="1" applyFill="1" applyBorder="1" applyAlignment="1">
      <alignment horizontal="center" vertical="center" wrapText="1"/>
    </xf>
    <xf numFmtId="0" fontId="36" fillId="0" borderId="0" xfId="0" applyFont="1" applyAlignment="1">
      <alignment horizontal="left"/>
    </xf>
    <xf numFmtId="0" fontId="31" fillId="0" borderId="0" xfId="0" applyFont="1">
      <alignment vertical="center"/>
    </xf>
    <xf numFmtId="0" fontId="47" fillId="10" borderId="2" xfId="0" applyFont="1" applyFill="1" applyBorder="1" applyAlignment="1">
      <alignment horizontal="center" vertical="top" wrapText="1"/>
    </xf>
    <xf numFmtId="0" fontId="47" fillId="10" borderId="2" xfId="0" applyFont="1" applyFill="1" applyBorder="1" applyAlignment="1">
      <alignment horizontal="center" wrapText="1"/>
    </xf>
    <xf numFmtId="0" fontId="49" fillId="12" borderId="2" xfId="0" applyFont="1" applyFill="1" applyBorder="1" applyAlignment="1">
      <alignment horizontal="center" vertical="center" wrapText="1"/>
    </xf>
    <xf numFmtId="0" fontId="48" fillId="0" borderId="2" xfId="0" applyFont="1" applyBorder="1" applyAlignment="1">
      <alignment vertical="center" wrapText="1"/>
    </xf>
    <xf numFmtId="0" fontId="48" fillId="0" borderId="4" xfId="0" applyFont="1" applyBorder="1" applyAlignment="1">
      <alignment vertical="center" wrapText="1"/>
    </xf>
    <xf numFmtId="0" fontId="48" fillId="0" borderId="5" xfId="0" applyFont="1" applyBorder="1" applyAlignment="1">
      <alignment horizontal="center" vertical="center" wrapText="1"/>
    </xf>
    <xf numFmtId="0" fontId="36" fillId="0" borderId="0" xfId="0" applyFont="1" applyAlignment="1">
      <alignment horizontal="center"/>
    </xf>
    <xf numFmtId="0" fontId="47" fillId="13" borderId="2" xfId="0" applyFont="1" applyFill="1" applyBorder="1" applyAlignment="1">
      <alignment horizontal="center" vertical="top" wrapText="1"/>
    </xf>
    <xf numFmtId="0" fontId="49" fillId="0" borderId="2" xfId="0" applyFont="1" applyBorder="1" applyAlignment="1">
      <alignment horizontal="center" vertical="top" wrapText="1"/>
    </xf>
    <xf numFmtId="0" fontId="48" fillId="0" borderId="2" xfId="0" applyFont="1" applyBorder="1" applyAlignment="1">
      <alignment horizontal="center" vertical="top" wrapText="1"/>
    </xf>
    <xf numFmtId="0" fontId="48" fillId="11" borderId="2" xfId="0" applyFont="1" applyFill="1" applyBorder="1" applyAlignment="1">
      <alignment horizontal="left" vertical="top" wrapText="1"/>
    </xf>
    <xf numFmtId="0" fontId="48" fillId="11" borderId="2" xfId="0" applyFont="1" applyFill="1" applyBorder="1" applyAlignment="1">
      <alignment horizontal="center" vertical="top" wrapText="1"/>
    </xf>
    <xf numFmtId="0" fontId="48" fillId="11" borderId="2" xfId="0" applyFont="1" applyFill="1" applyBorder="1" applyAlignment="1">
      <alignment vertical="top" wrapText="1"/>
    </xf>
    <xf numFmtId="0" fontId="36" fillId="0" borderId="0" xfId="0" applyFont="1" applyAlignment="1">
      <alignment horizontal="left" indent="2"/>
    </xf>
    <xf numFmtId="0" fontId="36" fillId="0" borderId="0" xfId="0" applyFont="1" applyAlignment="1">
      <alignment horizontal="center" vertical="center"/>
    </xf>
    <xf numFmtId="0" fontId="47" fillId="13" borderId="4" xfId="0" applyFont="1" applyFill="1" applyBorder="1" applyAlignment="1">
      <alignment horizontal="center" vertical="center" wrapText="1"/>
    </xf>
    <xf numFmtId="0" fontId="49" fillId="9" borderId="4" xfId="0" applyFont="1" applyFill="1" applyBorder="1" applyAlignment="1">
      <alignment horizontal="center" vertical="center" wrapText="1"/>
    </xf>
    <xf numFmtId="0" fontId="49" fillId="0" borderId="2" xfId="0" applyFont="1" applyBorder="1" applyAlignment="1">
      <alignment vertical="center" wrapText="1"/>
    </xf>
    <xf numFmtId="0" fontId="48" fillId="11" borderId="2" xfId="3" applyNumberFormat="1" applyFont="1" applyFill="1" applyBorder="1" applyAlignment="1" applyProtection="1">
      <alignment vertical="center" wrapText="1"/>
    </xf>
    <xf numFmtId="0" fontId="45" fillId="0" borderId="2" xfId="3" applyNumberFormat="1" applyFont="1" applyBorder="1" applyAlignment="1" applyProtection="1">
      <alignment vertical="center" wrapText="1"/>
    </xf>
    <xf numFmtId="0" fontId="49" fillId="17" borderId="2" xfId="0" applyFont="1" applyFill="1" applyBorder="1" applyAlignment="1">
      <alignment horizontal="center" vertical="center" wrapText="1"/>
    </xf>
    <xf numFmtId="0" fontId="47" fillId="17" borderId="2" xfId="0" applyFont="1" applyFill="1" applyBorder="1" applyAlignment="1">
      <alignment horizontal="center" vertical="center" wrapText="1"/>
    </xf>
    <xf numFmtId="0" fontId="47" fillId="16" borderId="5" xfId="0" applyFont="1" applyFill="1" applyBorder="1" applyAlignment="1">
      <alignment horizontal="center" vertical="center" wrapText="1"/>
    </xf>
    <xf numFmtId="0" fontId="47" fillId="16" borderId="2" xfId="0" applyFont="1" applyFill="1" applyBorder="1" applyAlignment="1">
      <alignment horizontal="center" vertical="center" wrapText="1"/>
    </xf>
    <xf numFmtId="0" fontId="47" fillId="16" borderId="2" xfId="0" applyFont="1" applyFill="1" applyBorder="1" applyAlignment="1">
      <alignment horizontal="center" vertical="center"/>
    </xf>
    <xf numFmtId="0" fontId="31" fillId="16" borderId="2" xfId="0" applyFont="1" applyFill="1" applyBorder="1" applyAlignment="1">
      <alignment horizontal="center" vertical="center"/>
    </xf>
    <xf numFmtId="0" fontId="54" fillId="16" borderId="2" xfId="6" applyFont="1" applyFill="1" applyBorder="1" applyAlignment="1">
      <alignment vertical="center" wrapText="1"/>
    </xf>
    <xf numFmtId="0" fontId="49" fillId="12" borderId="4" xfId="0" applyFont="1" applyFill="1" applyBorder="1" applyAlignment="1">
      <alignment horizontal="center" vertical="center" wrapText="1"/>
    </xf>
    <xf numFmtId="0" fontId="48" fillId="11" borderId="2" xfId="0" applyFont="1" applyFill="1" applyBorder="1" applyAlignment="1">
      <alignment vertical="center" wrapText="1"/>
    </xf>
    <xf numFmtId="0" fontId="36" fillId="0" borderId="2" xfId="0" applyFont="1" applyBorder="1" applyAlignment="1">
      <alignment horizontal="center" vertical="center"/>
    </xf>
    <xf numFmtId="0" fontId="36" fillId="15" borderId="2" xfId="0" applyFont="1" applyFill="1" applyBorder="1">
      <alignment vertical="center"/>
    </xf>
    <xf numFmtId="2" fontId="48" fillId="11" borderId="2" xfId="0" applyNumberFormat="1" applyFont="1" applyFill="1" applyBorder="1" applyAlignment="1">
      <alignment horizontal="center" vertical="center" wrapText="1"/>
    </xf>
    <xf numFmtId="0" fontId="36" fillId="11" borderId="0" xfId="0" applyFont="1" applyFill="1" applyAlignment="1">
      <alignment vertical="center" wrapText="1"/>
    </xf>
    <xf numFmtId="0" fontId="56" fillId="0" borderId="0" xfId="0" applyFont="1" applyAlignment="1"/>
    <xf numFmtId="0" fontId="48" fillId="0" borderId="0" xfId="0" applyFont="1" applyAlignment="1">
      <alignment horizontal="center" vertical="center" wrapText="1"/>
    </xf>
    <xf numFmtId="0" fontId="48" fillId="15" borderId="2" xfId="0" applyFont="1" applyFill="1" applyBorder="1" applyAlignment="1">
      <alignment horizontal="center" vertical="center" wrapText="1"/>
    </xf>
    <xf numFmtId="0" fontId="56" fillId="0" borderId="0" xfId="0" applyFont="1" applyAlignment="1">
      <alignment horizontal="left" vertical="center"/>
    </xf>
    <xf numFmtId="0" fontId="48" fillId="11" borderId="2" xfId="4" applyNumberFormat="1" applyFont="1" applyFill="1" applyBorder="1" applyAlignment="1" applyProtection="1">
      <alignment horizontal="center" vertical="center" wrapText="1"/>
    </xf>
    <xf numFmtId="0" fontId="36" fillId="0" borderId="2" xfId="0" applyFont="1" applyBorder="1">
      <alignment vertical="center"/>
    </xf>
    <xf numFmtId="0" fontId="32" fillId="11" borderId="2" xfId="0" applyFont="1" applyFill="1" applyBorder="1" applyAlignment="1">
      <alignment horizontal="left" vertical="top"/>
    </xf>
    <xf numFmtId="0" fontId="48" fillId="0" borderId="2" xfId="0" applyFont="1" applyBorder="1" applyAlignment="1">
      <alignment horizontal="center" vertical="center" wrapText="1"/>
    </xf>
    <xf numFmtId="0" fontId="36" fillId="11" borderId="2" xfId="0" applyFont="1" applyFill="1" applyBorder="1" applyAlignment="1">
      <alignment horizontal="center" vertical="center"/>
    </xf>
    <xf numFmtId="0" fontId="48" fillId="0" borderId="0" xfId="0" applyFont="1" applyBorder="1" applyAlignment="1">
      <alignment horizontal="center" vertical="top" wrapText="1"/>
    </xf>
    <xf numFmtId="0" fontId="48" fillId="0" borderId="23" xfId="0" applyFont="1" applyFill="1" applyBorder="1" applyAlignment="1">
      <alignment horizontal="center" vertical="top" wrapText="1"/>
    </xf>
    <xf numFmtId="0" fontId="48" fillId="0" borderId="12" xfId="0" applyFont="1" applyBorder="1" applyAlignment="1">
      <alignment horizontal="center" vertical="center" wrapText="1"/>
    </xf>
    <xf numFmtId="0" fontId="57" fillId="0" borderId="0" xfId="0" applyFont="1">
      <alignment vertical="center"/>
    </xf>
    <xf numFmtId="0" fontId="37" fillId="11" borderId="2" xfId="0" applyFont="1" applyFill="1" applyBorder="1" applyAlignment="1">
      <alignment vertical="top"/>
    </xf>
    <xf numFmtId="0" fontId="32" fillId="11" borderId="2" xfId="0" applyFont="1" applyFill="1" applyBorder="1" applyAlignment="1">
      <alignment vertical="top"/>
    </xf>
    <xf numFmtId="0" fontId="37" fillId="11" borderId="2" xfId="0" applyFont="1" applyFill="1" applyBorder="1" applyAlignment="1">
      <alignment horizontal="left" vertical="top"/>
    </xf>
    <xf numFmtId="0" fontId="36" fillId="11" borderId="2" xfId="0" applyFont="1" applyFill="1" applyBorder="1" applyAlignment="1">
      <alignment horizontal="left" vertical="top"/>
    </xf>
    <xf numFmtId="0" fontId="36" fillId="0" borderId="2" xfId="0" applyFont="1" applyBorder="1" applyAlignment="1">
      <alignment horizontal="center" vertical="center" wrapText="1"/>
    </xf>
    <xf numFmtId="0" fontId="32" fillId="11" borderId="2" xfId="0" applyFont="1" applyFill="1" applyBorder="1" applyAlignment="1">
      <alignment horizontal="left" vertical="top" wrapText="1"/>
    </xf>
    <xf numFmtId="0" fontId="49" fillId="12" borderId="2" xfId="0" applyFont="1" applyFill="1" applyBorder="1" applyAlignment="1">
      <alignment horizontal="center" vertical="center" wrapText="1"/>
    </xf>
    <xf numFmtId="0" fontId="49" fillId="12" borderId="2" xfId="0" applyFont="1" applyFill="1" applyBorder="1" applyAlignment="1">
      <alignment horizontal="center" vertical="center" wrapText="1"/>
    </xf>
    <xf numFmtId="0" fontId="36" fillId="11" borderId="2" xfId="0" applyFont="1" applyFill="1" applyBorder="1" applyAlignment="1">
      <alignment horizontal="left" vertical="top"/>
    </xf>
    <xf numFmtId="0" fontId="36" fillId="11" borderId="2" xfId="0" applyFont="1" applyFill="1" applyBorder="1" applyAlignment="1">
      <alignment horizontal="left" vertical="top" wrapText="1"/>
    </xf>
    <xf numFmtId="0" fontId="32" fillId="11" borderId="2" xfId="0" applyFont="1" applyFill="1" applyBorder="1" applyAlignment="1">
      <alignment horizontal="left" vertical="top"/>
    </xf>
    <xf numFmtId="0" fontId="36" fillId="11" borderId="2" xfId="0" applyFont="1" applyFill="1" applyBorder="1" applyAlignment="1">
      <alignment horizontal="left" vertical="top" wrapText="1"/>
    </xf>
    <xf numFmtId="0" fontId="37" fillId="11" borderId="2" xfId="0" applyFont="1" applyFill="1" applyBorder="1" applyAlignment="1">
      <alignment horizontal="left" vertical="top" wrapText="1"/>
    </xf>
    <xf numFmtId="0" fontId="36" fillId="11" borderId="2" xfId="0" applyFont="1" applyFill="1" applyBorder="1">
      <alignment vertical="center"/>
    </xf>
    <xf numFmtId="0" fontId="31" fillId="11" borderId="2" xfId="0" applyFont="1" applyFill="1" applyBorder="1" applyAlignment="1">
      <alignment horizontal="left" vertical="top" wrapText="1"/>
    </xf>
    <xf numFmtId="0" fontId="31" fillId="11" borderId="2" xfId="0" applyFont="1" applyFill="1" applyBorder="1" applyAlignment="1">
      <alignment vertical="top" wrapText="1"/>
    </xf>
    <xf numFmtId="0" fontId="36" fillId="11" borderId="2" xfId="0" applyFont="1" applyFill="1" applyBorder="1" applyAlignment="1">
      <alignment vertical="top" wrapText="1"/>
    </xf>
    <xf numFmtId="0" fontId="31" fillId="11" borderId="2" xfId="0" applyFont="1" applyFill="1" applyBorder="1" applyAlignment="1">
      <alignment vertical="center" wrapText="1"/>
    </xf>
    <xf numFmtId="0" fontId="48" fillId="0" borderId="2" xfId="0" applyFont="1" applyBorder="1" applyAlignment="1">
      <alignment horizontal="center" vertical="center" wrapText="1"/>
    </xf>
    <xf numFmtId="0" fontId="5" fillId="5" borderId="0" xfId="0" quotePrefix="1" applyFont="1" applyFill="1">
      <alignment vertical="center"/>
    </xf>
    <xf numFmtId="0" fontId="5" fillId="5" borderId="0" xfId="0" applyFont="1" applyFill="1" applyAlignment="1">
      <alignment vertical="center"/>
    </xf>
    <xf numFmtId="14" fontId="20" fillId="11" borderId="2" xfId="0" applyNumberFormat="1" applyFont="1" applyFill="1" applyBorder="1" applyAlignment="1">
      <alignment horizontal="center" vertical="center" wrapText="1"/>
    </xf>
    <xf numFmtId="0" fontId="35" fillId="11" borderId="8" xfId="0" applyFont="1" applyFill="1" applyBorder="1" applyAlignment="1">
      <alignment horizontal="left" vertical="top" wrapText="1"/>
    </xf>
    <xf numFmtId="0" fontId="48" fillId="11" borderId="2" xfId="0" applyFont="1" applyFill="1" applyBorder="1" applyAlignment="1">
      <alignment horizontal="left" vertical="center" wrapText="1"/>
    </xf>
    <xf numFmtId="0" fontId="48" fillId="0" borderId="2" xfId="0" applyFont="1" applyBorder="1" applyAlignment="1">
      <alignment horizontal="center" vertical="center" wrapText="1"/>
    </xf>
    <xf numFmtId="0" fontId="58" fillId="11" borderId="2" xfId="0" applyFont="1" applyFill="1" applyBorder="1" applyAlignment="1">
      <alignment vertical="center" wrapText="1"/>
    </xf>
    <xf numFmtId="0" fontId="48" fillId="0" borderId="2" xfId="0" applyFont="1" applyBorder="1" applyAlignment="1">
      <alignment horizontal="center" vertical="center" wrapText="1"/>
    </xf>
    <xf numFmtId="0" fontId="48" fillId="0" borderId="4" xfId="0" applyFont="1" applyBorder="1" applyAlignment="1">
      <alignment horizontal="center" vertical="center" wrapText="1"/>
    </xf>
    <xf numFmtId="0" fontId="48" fillId="11" borderId="2" xfId="7" applyNumberFormat="1" applyFont="1" applyFill="1" applyBorder="1" applyAlignment="1" applyProtection="1">
      <alignment horizontal="right" vertical="center" wrapText="1"/>
    </xf>
    <xf numFmtId="0" fontId="48" fillId="11" borderId="2" xfId="7" applyNumberFormat="1" applyFont="1" applyFill="1" applyBorder="1" applyAlignment="1" applyProtection="1">
      <alignment vertical="center" wrapText="1"/>
    </xf>
    <xf numFmtId="0" fontId="48" fillId="11" borderId="4" xfId="7" applyNumberFormat="1" applyFont="1" applyFill="1" applyBorder="1" applyAlignment="1" applyProtection="1">
      <alignment vertical="center" wrapText="1"/>
    </xf>
    <xf numFmtId="0" fontId="48" fillId="11" borderId="2" xfId="3" applyNumberFormat="1" applyFont="1" applyFill="1" applyBorder="1" applyAlignment="1" applyProtection="1">
      <alignment horizontal="right" vertical="center" wrapText="1"/>
    </xf>
    <xf numFmtId="0" fontId="45" fillId="0" borderId="2" xfId="3" applyNumberFormat="1" applyFont="1" applyBorder="1" applyAlignment="1" applyProtection="1">
      <alignment horizontal="right" vertical="center" wrapText="1"/>
    </xf>
    <xf numFmtId="0" fontId="36" fillId="11" borderId="2" xfId="0" applyFont="1" applyFill="1" applyBorder="1" applyAlignment="1">
      <alignment horizontal="center" vertical="top" wrapText="1"/>
    </xf>
    <xf numFmtId="0" fontId="3" fillId="3" borderId="0" xfId="0" applyFont="1" applyFill="1" applyAlignment="1">
      <alignment horizontal="center" vertical="center"/>
    </xf>
    <xf numFmtId="0" fontId="3" fillId="4" borderId="0" xfId="0" applyFont="1" applyFill="1" applyAlignment="1">
      <alignment horizontal="center" vertical="center"/>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6" fillId="2" borderId="0" xfId="0" applyFont="1" applyFill="1" applyAlignment="1">
      <alignment horizontal="right" vertical="center"/>
    </xf>
    <xf numFmtId="15" fontId="5" fillId="5" borderId="0" xfId="0" applyNumberFormat="1" applyFont="1" applyFill="1" applyAlignment="1">
      <alignment horizontal="left" vertical="center"/>
    </xf>
    <xf numFmtId="0" fontId="6" fillId="2" borderId="0" xfId="0" applyFont="1" applyFill="1" applyAlignment="1">
      <alignment horizontal="left" vertical="center"/>
    </xf>
    <xf numFmtId="14" fontId="5" fillId="5" borderId="0" xfId="0" applyNumberFormat="1" applyFont="1" applyFill="1" applyAlignment="1">
      <alignment horizontal="left" vertical="center"/>
    </xf>
    <xf numFmtId="0" fontId="18" fillId="9" borderId="4"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9" borderId="7" xfId="0" applyFont="1" applyFill="1" applyBorder="1" applyAlignment="1">
      <alignment horizontal="center" vertical="center" wrapText="1"/>
    </xf>
    <xf numFmtId="0" fontId="45" fillId="12" borderId="2" xfId="0" applyFont="1" applyFill="1" applyBorder="1" applyAlignment="1">
      <alignment horizontal="center" vertical="center" wrapText="1"/>
    </xf>
    <xf numFmtId="0" fontId="45" fillId="12" borderId="4" xfId="0" applyFont="1" applyFill="1" applyBorder="1" applyAlignment="1">
      <alignment horizontal="center" vertical="center" wrapText="1"/>
    </xf>
    <xf numFmtId="0" fontId="45" fillId="12" borderId="8"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7" xfId="0" applyFont="1" applyBorder="1" applyAlignment="1">
      <alignment horizontal="center" vertical="center" wrapText="1"/>
    </xf>
    <xf numFmtId="0" fontId="49" fillId="9" borderId="4" xfId="0" applyFont="1" applyFill="1" applyBorder="1" applyAlignment="1">
      <alignment horizontal="center" vertical="center" wrapText="1"/>
    </xf>
    <xf numFmtId="0" fontId="49" fillId="9" borderId="8" xfId="0" applyFont="1" applyFill="1" applyBorder="1" applyAlignment="1">
      <alignment horizontal="center" vertical="center" wrapText="1"/>
    </xf>
    <xf numFmtId="0" fontId="49" fillId="9" borderId="5" xfId="0" applyFont="1" applyFill="1" applyBorder="1" applyAlignment="1">
      <alignment horizontal="center" vertical="center" wrapText="1"/>
    </xf>
    <xf numFmtId="0" fontId="49" fillId="9" borderId="7" xfId="0" applyFont="1" applyFill="1" applyBorder="1" applyAlignment="1">
      <alignment horizontal="center" vertical="center" wrapText="1"/>
    </xf>
    <xf numFmtId="0" fontId="22" fillId="9" borderId="4"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22" fillId="9" borderId="5" xfId="0" applyFont="1" applyFill="1" applyBorder="1" applyAlignment="1">
      <alignment horizontal="center" vertical="center" wrapText="1"/>
    </xf>
    <xf numFmtId="0" fontId="22"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36" fillId="0" borderId="7" xfId="0" applyFont="1" applyBorder="1" applyAlignment="1">
      <alignment horizontal="center" vertical="center" wrapText="1"/>
    </xf>
    <xf numFmtId="0" fontId="47" fillId="10" borderId="5" xfId="0" applyFont="1" applyFill="1" applyBorder="1" applyAlignment="1">
      <alignment horizontal="center" vertical="center" wrapText="1"/>
    </xf>
    <xf numFmtId="0" fontId="47" fillId="10" borderId="7" xfId="0" applyFont="1" applyFill="1" applyBorder="1" applyAlignment="1">
      <alignment horizontal="center" vertical="center" wrapText="1"/>
    </xf>
    <xf numFmtId="0" fontId="49" fillId="6" borderId="2" xfId="0" applyFont="1" applyFill="1" applyBorder="1" applyAlignment="1">
      <alignment horizontal="center" vertical="center" wrapText="1"/>
    </xf>
    <xf numFmtId="0" fontId="49" fillId="9" borderId="9" xfId="0" applyFont="1" applyFill="1" applyBorder="1" applyAlignment="1">
      <alignment horizontal="center" vertical="center" wrapText="1"/>
    </xf>
    <xf numFmtId="0" fontId="49" fillId="9" borderId="6" xfId="0" applyFont="1" applyFill="1" applyBorder="1" applyAlignment="1">
      <alignment horizontal="center" vertical="center" wrapText="1"/>
    </xf>
    <xf numFmtId="0" fontId="48" fillId="0" borderId="17" xfId="0" applyFont="1" applyBorder="1" applyAlignment="1">
      <alignment horizontal="center" vertical="top" wrapText="1"/>
    </xf>
    <xf numFmtId="0" fontId="48" fillId="0" borderId="18" xfId="0" applyFont="1" applyBorder="1" applyAlignment="1">
      <alignment horizontal="center" vertical="top" wrapText="1"/>
    </xf>
    <xf numFmtId="0" fontId="36" fillId="11" borderId="4" xfId="0" applyFont="1" applyFill="1" applyBorder="1" applyAlignment="1">
      <alignment horizontal="left" vertical="top" wrapText="1"/>
    </xf>
    <xf numFmtId="0" fontId="36" fillId="11" borderId="8" xfId="0" applyFont="1" applyFill="1" applyBorder="1" applyAlignment="1">
      <alignment horizontal="left" vertical="top" wrapText="1"/>
    </xf>
    <xf numFmtId="0" fontId="35" fillId="11" borderId="4" xfId="0" applyFont="1" applyFill="1" applyBorder="1" applyAlignment="1">
      <alignment horizontal="left" vertical="top" wrapText="1"/>
    </xf>
    <xf numFmtId="0" fontId="35" fillId="11" borderId="8" xfId="0" applyFont="1" applyFill="1" applyBorder="1" applyAlignment="1">
      <alignment horizontal="left" vertical="top" wrapText="1"/>
    </xf>
    <xf numFmtId="0" fontId="48" fillId="0" borderId="4" xfId="0" applyFont="1" applyBorder="1" applyAlignment="1">
      <alignment horizontal="center" vertical="top" wrapText="1"/>
    </xf>
    <xf numFmtId="0" fontId="48" fillId="0" borderId="8" xfId="0" applyFont="1" applyBorder="1" applyAlignment="1">
      <alignment horizontal="center" vertical="top" wrapText="1"/>
    </xf>
    <xf numFmtId="0" fontId="36" fillId="11" borderId="13" xfId="0" applyFont="1" applyFill="1" applyBorder="1" applyAlignment="1">
      <alignment horizontal="left" vertical="top" wrapText="1"/>
    </xf>
    <xf numFmtId="0" fontId="36" fillId="11" borderId="16" xfId="0" applyFont="1" applyFill="1" applyBorder="1" applyAlignment="1">
      <alignment horizontal="left" vertical="top" wrapText="1"/>
    </xf>
    <xf numFmtId="0" fontId="49" fillId="12" borderId="2" xfId="0" applyFont="1" applyFill="1" applyBorder="1" applyAlignment="1">
      <alignment horizontal="center" vertical="center" wrapText="1"/>
    </xf>
    <xf numFmtId="0" fontId="49" fillId="12" borderId="4" xfId="0" applyFont="1" applyFill="1" applyBorder="1" applyAlignment="1">
      <alignment horizontal="center" vertical="center" wrapText="1"/>
    </xf>
    <xf numFmtId="0" fontId="49" fillId="12" borderId="8" xfId="0" applyFont="1" applyFill="1" applyBorder="1" applyAlignment="1">
      <alignment horizontal="center" vertical="center" wrapText="1"/>
    </xf>
    <xf numFmtId="0" fontId="49" fillId="0" borderId="2"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5" xfId="0" applyFont="1" applyBorder="1" applyAlignment="1">
      <alignment horizontal="left" vertical="top" wrapText="1"/>
    </xf>
    <xf numFmtId="0" fontId="49" fillId="0" borderId="6" xfId="0" applyFont="1" applyBorder="1" applyAlignment="1">
      <alignment horizontal="left" vertical="top" wrapText="1"/>
    </xf>
    <xf numFmtId="0" fontId="49" fillId="0" borderId="7"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48" fillId="0" borderId="2" xfId="0" applyFont="1" applyBorder="1" applyAlignment="1">
      <alignment horizontal="center" vertical="center" wrapText="1"/>
    </xf>
    <xf numFmtId="0" fontId="36" fillId="11" borderId="2" xfId="0" applyFont="1" applyFill="1" applyBorder="1" applyAlignment="1">
      <alignment horizontal="left" vertical="top"/>
    </xf>
    <xf numFmtId="0" fontId="35" fillId="11" borderId="2" xfId="0" applyFont="1" applyFill="1" applyBorder="1" applyAlignment="1">
      <alignment horizontal="left" vertical="top"/>
    </xf>
    <xf numFmtId="0" fontId="36" fillId="11" borderId="2" xfId="0" applyFont="1" applyFill="1" applyBorder="1" applyAlignment="1">
      <alignment horizontal="left" vertical="top" wrapText="1"/>
    </xf>
    <xf numFmtId="0" fontId="32" fillId="11" borderId="2" xfId="0" applyFont="1" applyFill="1" applyBorder="1" applyAlignment="1">
      <alignment horizontal="left" vertical="top"/>
    </xf>
    <xf numFmtId="0" fontId="37" fillId="11" borderId="2" xfId="0" applyFont="1" applyFill="1" applyBorder="1" applyAlignment="1">
      <alignment horizontal="left" vertical="top"/>
    </xf>
    <xf numFmtId="0" fontId="45" fillId="0" borderId="2" xfId="0" applyFont="1" applyBorder="1" applyAlignment="1">
      <alignment horizontal="center" vertical="center" wrapText="1"/>
    </xf>
    <xf numFmtId="0" fontId="49" fillId="9" borderId="2" xfId="0" applyFont="1" applyFill="1" applyBorder="1" applyAlignment="1">
      <alignment horizontal="center" vertical="center" wrapText="1"/>
    </xf>
    <xf numFmtId="0" fontId="48" fillId="0" borderId="9" xfId="0" applyFont="1" applyBorder="1" applyAlignment="1">
      <alignment horizontal="center" vertical="center" wrapText="1"/>
    </xf>
    <xf numFmtId="0" fontId="49" fillId="17" borderId="4" xfId="0" applyFont="1" applyFill="1" applyBorder="1" applyAlignment="1">
      <alignment horizontal="center" vertical="center" wrapText="1"/>
    </xf>
    <xf numFmtId="0" fontId="49" fillId="17" borderId="8" xfId="0" applyFont="1" applyFill="1" applyBorder="1" applyAlignment="1">
      <alignment horizontal="center" vertical="center" wrapText="1"/>
    </xf>
    <xf numFmtId="0" fontId="49" fillId="17" borderId="10" xfId="0" applyFont="1" applyFill="1" applyBorder="1" applyAlignment="1">
      <alignment horizontal="center" vertical="center" wrapText="1"/>
    </xf>
    <xf numFmtId="0" fontId="49" fillId="17" borderId="11" xfId="0" applyFont="1" applyFill="1" applyBorder="1" applyAlignment="1">
      <alignment horizontal="center" vertical="center" wrapText="1"/>
    </xf>
    <xf numFmtId="0" fontId="49" fillId="17" borderId="12" xfId="0" applyFont="1" applyFill="1" applyBorder="1" applyAlignment="1">
      <alignment horizontal="center" vertical="center" wrapText="1"/>
    </xf>
    <xf numFmtId="0" fontId="49" fillId="12" borderId="5" xfId="0" applyFont="1" applyFill="1" applyBorder="1" applyAlignment="1">
      <alignment horizontal="center" vertical="center" wrapText="1"/>
    </xf>
    <xf numFmtId="0" fontId="49" fillId="12" borderId="6" xfId="0" applyFont="1" applyFill="1" applyBorder="1" applyAlignment="1">
      <alignment horizontal="center" vertical="center" wrapText="1"/>
    </xf>
    <xf numFmtId="0" fontId="49" fillId="12" borderId="7" xfId="0" applyFont="1" applyFill="1" applyBorder="1" applyAlignment="1">
      <alignment horizontal="center" vertical="center" wrapText="1"/>
    </xf>
    <xf numFmtId="0" fontId="49" fillId="0" borderId="5" xfId="0" applyFont="1" applyBorder="1" applyAlignment="1">
      <alignment horizontal="center" vertical="center"/>
    </xf>
    <xf numFmtId="0" fontId="49" fillId="0" borderId="7" xfId="0" applyFont="1" applyBorder="1" applyAlignment="1">
      <alignment horizontal="center" vertical="center"/>
    </xf>
    <xf numFmtId="0" fontId="18" fillId="9" borderId="2" xfId="0" applyFont="1" applyFill="1" applyBorder="1" applyAlignment="1">
      <alignment horizontal="center" vertical="center" wrapText="1"/>
    </xf>
    <xf numFmtId="0" fontId="18" fillId="12" borderId="4"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49" fillId="0" borderId="2" xfId="0" applyFont="1" applyBorder="1" applyAlignment="1">
      <alignment horizontal="center" vertical="center"/>
    </xf>
  </cellXfs>
  <cellStyles count="12">
    <cellStyle name="Comma" xfId="3" builtinId="3"/>
    <cellStyle name="Comma [0]" xfId="7" builtinId="6"/>
    <cellStyle name="Comma 2" xfId="10" xr:uid="{00000000-0005-0000-0000-000002000000}"/>
    <cellStyle name="Hyperlink" xfId="1" xr:uid="{00000000-0005-0000-0000-000003000000}"/>
    <cellStyle name="Hyperlink 2" xfId="2" xr:uid="{00000000-0005-0000-0000-000004000000}"/>
    <cellStyle name="Hyperlink 2 2" xfId="9" xr:uid="{00000000-0005-0000-0000-000005000000}"/>
    <cellStyle name="Normal" xfId="0" builtinId="0"/>
    <cellStyle name="Normal 2" xfId="8" xr:uid="{00000000-0005-0000-0000-000007000000}"/>
    <cellStyle name="Normal 3 2" xfId="5" xr:uid="{00000000-0005-0000-0000-000008000000}"/>
    <cellStyle name="Normal 4" xfId="6" xr:uid="{00000000-0005-0000-0000-000009000000}"/>
    <cellStyle name="Percent" xfId="4" builtinId="5"/>
    <cellStyle name="Percent 2" xfId="11" xr:uid="{00000000-0005-0000-0000-00000B000000}"/>
  </cellStyles>
  <dxfs count="50">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patternType="solid">
          <bgColor rgb="FFFF0000"/>
        </patternFill>
      </fill>
    </dxf>
    <dxf>
      <font>
        <sz val="11"/>
        <color rgb="FFFFFFFF"/>
      </font>
      <fill>
        <patternFill patternType="solid">
          <bgColor rgb="FFFF0000"/>
        </patternFill>
      </fill>
    </dxf>
    <dxf>
      <font>
        <sz val="11"/>
        <color rgb="FFFFFFFF"/>
      </font>
      <fill>
        <patternFill patternType="solid">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
      <font>
        <sz val="11"/>
        <color rgb="FFFFFFFF"/>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fasyasamarinda19@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8" Type="http://schemas.openxmlformats.org/officeDocument/2006/relationships/hyperlink" Target="javascript:void(0)" TargetMode="External"/><Relationship Id="rId3" Type="http://schemas.openxmlformats.org/officeDocument/2006/relationships/hyperlink" Target="javascript:void(0)" TargetMode="External"/><Relationship Id="rId7"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5" Type="http://schemas.openxmlformats.org/officeDocument/2006/relationships/hyperlink" Target="javascript:void(0)" TargetMode="External"/><Relationship Id="rId4" Type="http://schemas.openxmlformats.org/officeDocument/2006/relationships/hyperlink" Target="javascript:void(0)" TargetMode="External"/><Relationship Id="rId9"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1"/>
  <sheetViews>
    <sheetView topLeftCell="A41" zoomScale="90" zoomScaleNormal="90" workbookViewId="0">
      <selection activeCell="H29" sqref="H29:J29"/>
    </sheetView>
  </sheetViews>
  <sheetFormatPr defaultColWidth="9" defaultRowHeight="15" customHeight="1"/>
  <cols>
    <col min="1" max="1" width="3.85546875" style="1" customWidth="1"/>
    <col min="2" max="8" width="8.85546875" style="1" customWidth="1"/>
    <col min="9" max="9" width="2.5703125" style="1" customWidth="1"/>
    <col min="10" max="12" width="8.85546875" style="1" customWidth="1"/>
    <col min="13" max="14" width="3.140625" style="1" customWidth="1"/>
    <col min="15" max="24" width="8.85546875" style="1" customWidth="1"/>
    <col min="25" max="25" width="2.85546875" style="1" customWidth="1"/>
    <col min="26" max="256" width="8.85546875" style="1" customWidth="1"/>
  </cols>
  <sheetData>
    <row r="1" spans="1:25" ht="15" customHeight="1">
      <c r="A1" s="2"/>
      <c r="B1" s="2"/>
      <c r="C1" s="2"/>
      <c r="D1" s="3"/>
      <c r="E1" s="3"/>
      <c r="F1" s="3"/>
      <c r="G1" s="3"/>
      <c r="H1" s="4"/>
      <c r="I1" s="4"/>
      <c r="J1" s="3"/>
      <c r="K1" s="3"/>
      <c r="L1" s="3"/>
      <c r="M1" s="3"/>
      <c r="N1" s="3"/>
      <c r="O1" s="3"/>
      <c r="P1" s="3"/>
      <c r="Q1" s="3"/>
      <c r="R1" s="3"/>
      <c r="S1" s="3"/>
      <c r="T1" s="3"/>
      <c r="U1" s="3"/>
      <c r="V1" s="3"/>
      <c r="W1" s="3"/>
      <c r="X1" s="3"/>
      <c r="Y1" s="3"/>
    </row>
    <row r="2" spans="1:25" ht="27" customHeight="1">
      <c r="A2" s="249" t="s">
        <v>8</v>
      </c>
      <c r="B2" s="249"/>
      <c r="C2" s="249"/>
      <c r="D2" s="249"/>
      <c r="E2" s="249"/>
      <c r="F2" s="249"/>
      <c r="G2" s="249"/>
      <c r="H2" s="249"/>
      <c r="I2" s="249"/>
      <c r="J2" s="249"/>
      <c r="K2" s="249"/>
      <c r="L2" s="249"/>
      <c r="M2" s="249"/>
      <c r="N2" s="249"/>
      <c r="O2" s="249"/>
      <c r="P2" s="249"/>
      <c r="Q2" s="249"/>
      <c r="R2" s="249"/>
      <c r="S2" s="249"/>
      <c r="T2" s="249"/>
      <c r="U2" s="249"/>
      <c r="V2" s="249"/>
      <c r="W2" s="249"/>
      <c r="X2" s="249"/>
      <c r="Y2" s="249"/>
    </row>
    <row r="3" spans="1:25" ht="27" customHeight="1">
      <c r="A3" s="250" t="s">
        <v>3</v>
      </c>
      <c r="B3" s="250"/>
      <c r="C3" s="250"/>
      <c r="D3" s="250"/>
      <c r="E3" s="250"/>
      <c r="F3" s="250"/>
      <c r="G3" s="250"/>
      <c r="H3" s="250"/>
      <c r="I3" s="250"/>
      <c r="J3" s="250"/>
      <c r="K3" s="250"/>
      <c r="L3" s="250"/>
      <c r="M3" s="250"/>
      <c r="N3" s="250"/>
      <c r="O3" s="250"/>
      <c r="P3" s="250"/>
      <c r="Q3" s="250"/>
      <c r="R3" s="250"/>
      <c r="S3" s="250"/>
      <c r="T3" s="250"/>
      <c r="U3" s="250"/>
      <c r="V3" s="250"/>
      <c r="W3" s="250"/>
      <c r="X3" s="250"/>
      <c r="Y3" s="250"/>
    </row>
    <row r="4" spans="1:25" ht="15" customHeight="1">
      <c r="A4" s="3"/>
      <c r="B4" s="3"/>
      <c r="C4" s="3"/>
      <c r="D4" s="3"/>
      <c r="E4" s="3"/>
      <c r="F4" s="3"/>
      <c r="G4" s="5"/>
      <c r="H4" s="5"/>
      <c r="I4" s="5"/>
      <c r="J4" s="5"/>
      <c r="K4" s="5"/>
      <c r="L4" s="5"/>
      <c r="M4" s="5"/>
      <c r="N4" s="5"/>
      <c r="O4" s="5"/>
      <c r="P4" s="5"/>
      <c r="Q4" s="5"/>
      <c r="R4" s="5"/>
      <c r="S4" s="5"/>
      <c r="T4" s="3"/>
      <c r="U4" s="3"/>
      <c r="V4" s="3"/>
      <c r="W4" s="3"/>
      <c r="X4" s="3"/>
      <c r="Y4" s="3"/>
    </row>
    <row r="5" spans="1:25" s="6" customFormat="1" ht="23.25">
      <c r="A5" s="3"/>
      <c r="B5" s="7"/>
      <c r="C5" s="8" t="s">
        <v>10</v>
      </c>
      <c r="D5" s="9"/>
      <c r="E5" s="7"/>
      <c r="F5" s="9"/>
      <c r="G5" s="9" t="s">
        <v>0</v>
      </c>
      <c r="H5" s="251" t="s">
        <v>620</v>
      </c>
      <c r="I5" s="251"/>
      <c r="J5" s="251"/>
      <c r="K5" s="251"/>
      <c r="L5" s="251"/>
      <c r="M5" s="251"/>
      <c r="N5" s="251"/>
      <c r="O5" s="251"/>
      <c r="P5" s="251"/>
      <c r="Q5" s="251"/>
      <c r="R5" s="251"/>
      <c r="S5" s="251"/>
      <c r="T5" s="251"/>
      <c r="U5" s="251"/>
      <c r="V5" s="251"/>
      <c r="W5" s="251"/>
      <c r="X5" s="251"/>
      <c r="Y5" s="7"/>
    </row>
    <row r="6" spans="1:25" s="6" customFormat="1" ht="5.0999999999999996" customHeight="1">
      <c r="A6" s="3"/>
      <c r="B6" s="7"/>
      <c r="C6" s="7"/>
      <c r="D6" s="9"/>
      <c r="E6" s="7"/>
      <c r="F6" s="9"/>
      <c r="G6" s="9"/>
      <c r="H6" s="9"/>
      <c r="I6" s="9"/>
      <c r="J6" s="9"/>
      <c r="K6" s="9"/>
      <c r="L6" s="9"/>
      <c r="M6" s="9"/>
      <c r="N6" s="9"/>
      <c r="O6" s="9"/>
      <c r="P6" s="9"/>
      <c r="Q6" s="9"/>
      <c r="R6" s="9"/>
      <c r="S6" s="9"/>
      <c r="T6" s="9"/>
      <c r="U6" s="9"/>
      <c r="V6" s="9"/>
      <c r="W6" s="9"/>
      <c r="X6" s="9"/>
      <c r="Y6" s="7"/>
    </row>
    <row r="7" spans="1:25" s="6" customFormat="1" ht="23.25">
      <c r="A7" s="3"/>
      <c r="B7" s="7"/>
      <c r="C7" s="8" t="s">
        <v>272</v>
      </c>
      <c r="D7" s="9"/>
      <c r="E7" s="7"/>
      <c r="F7" s="9"/>
      <c r="G7" s="9" t="s">
        <v>0</v>
      </c>
      <c r="H7" s="252" t="s">
        <v>342</v>
      </c>
      <c r="I7" s="252"/>
      <c r="J7" s="252"/>
      <c r="K7" s="252"/>
      <c r="L7" s="252"/>
      <c r="M7" s="252"/>
      <c r="N7" s="252"/>
      <c r="O7" s="10"/>
      <c r="P7" s="10"/>
      <c r="Q7" s="10"/>
      <c r="R7" s="10"/>
      <c r="S7" s="10"/>
      <c r="T7" s="10"/>
      <c r="U7" s="7"/>
      <c r="V7" s="7"/>
      <c r="W7" s="7"/>
      <c r="X7" s="7"/>
      <c r="Y7" s="7"/>
    </row>
    <row r="8" spans="1:25" s="6" customFormat="1" ht="23.25" hidden="1">
      <c r="A8" s="3"/>
      <c r="B8" s="7"/>
      <c r="C8" s="8"/>
      <c r="D8" s="9"/>
      <c r="E8" s="7"/>
      <c r="F8" s="9"/>
      <c r="G8" s="10"/>
      <c r="H8" s="10"/>
      <c r="I8" s="10"/>
      <c r="J8" s="10"/>
      <c r="K8" s="10"/>
      <c r="L8" s="10"/>
      <c r="M8" s="10"/>
      <c r="N8" s="10"/>
      <c r="O8" s="10"/>
      <c r="P8" s="10"/>
      <c r="Q8" s="10"/>
      <c r="R8" s="10"/>
      <c r="S8" s="10"/>
      <c r="T8" s="10"/>
      <c r="U8" s="7"/>
      <c r="V8" s="7"/>
      <c r="W8" s="7"/>
      <c r="X8" s="7"/>
      <c r="Y8" s="7"/>
    </row>
    <row r="9" spans="1:25" s="6" customFormat="1" ht="23.25" hidden="1">
      <c r="A9" s="3"/>
      <c r="B9" s="7"/>
      <c r="C9" s="7"/>
      <c r="D9" s="9"/>
      <c r="E9" s="7"/>
      <c r="F9" s="9"/>
      <c r="G9" s="9"/>
      <c r="H9" s="11" t="s">
        <v>341</v>
      </c>
      <c r="I9" s="11"/>
      <c r="J9" s="9"/>
      <c r="K9" s="9"/>
      <c r="L9" s="9"/>
      <c r="M9" s="9"/>
      <c r="N9" s="9"/>
      <c r="O9" s="9"/>
      <c r="P9" s="9"/>
      <c r="Q9" s="9"/>
      <c r="R9" s="9"/>
      <c r="S9" s="9"/>
      <c r="T9" s="9"/>
      <c r="U9" s="9"/>
      <c r="V9" s="9"/>
      <c r="W9" s="9"/>
      <c r="X9" s="9"/>
      <c r="Y9" s="7"/>
    </row>
    <row r="10" spans="1:25" s="6" customFormat="1" ht="23.25" hidden="1">
      <c r="A10" s="3"/>
      <c r="B10" s="7"/>
      <c r="C10" s="7"/>
      <c r="D10" s="9"/>
      <c r="E10" s="7"/>
      <c r="F10" s="9"/>
      <c r="G10" s="9"/>
      <c r="H10" s="11" t="s">
        <v>342</v>
      </c>
      <c r="I10" s="11"/>
      <c r="J10" s="9"/>
      <c r="K10" s="9"/>
      <c r="L10" s="9"/>
      <c r="M10" s="9"/>
      <c r="N10" s="9"/>
      <c r="O10" s="9"/>
      <c r="P10" s="9"/>
      <c r="Q10" s="9"/>
      <c r="R10" s="9"/>
      <c r="S10" s="9"/>
      <c r="T10" s="9"/>
      <c r="U10" s="9"/>
      <c r="V10" s="9"/>
      <c r="W10" s="9"/>
      <c r="X10" s="9"/>
      <c r="Y10" s="7"/>
    </row>
    <row r="11" spans="1:25" s="6" customFormat="1" ht="23.25" hidden="1">
      <c r="A11" s="3"/>
      <c r="B11" s="7"/>
      <c r="C11" s="7"/>
      <c r="D11" s="9"/>
      <c r="E11" s="7"/>
      <c r="F11" s="9"/>
      <c r="G11" s="9"/>
      <c r="H11" s="11" t="s">
        <v>343</v>
      </c>
      <c r="I11" s="11"/>
      <c r="J11" s="9"/>
      <c r="K11" s="9"/>
      <c r="L11" s="9"/>
      <c r="M11" s="9"/>
      <c r="N11" s="9"/>
      <c r="O11" s="9"/>
      <c r="P11" s="9"/>
      <c r="Q11" s="9"/>
      <c r="R11" s="9"/>
      <c r="S11" s="9"/>
      <c r="T11" s="9"/>
      <c r="U11" s="9"/>
      <c r="V11" s="9"/>
      <c r="W11" s="9"/>
      <c r="X11" s="9"/>
      <c r="Y11" s="7"/>
    </row>
    <row r="12" spans="1:25" s="6" customFormat="1" ht="23.25" hidden="1">
      <c r="A12" s="3"/>
      <c r="B12" s="7"/>
      <c r="C12" s="7"/>
      <c r="D12" s="9"/>
      <c r="E12" s="7"/>
      <c r="F12" s="9"/>
      <c r="G12" s="9"/>
      <c r="H12" s="11" t="s">
        <v>344</v>
      </c>
      <c r="I12" s="11"/>
      <c r="J12" s="9"/>
      <c r="K12" s="9"/>
      <c r="L12" s="9"/>
      <c r="M12" s="9"/>
      <c r="N12" s="9"/>
      <c r="O12" s="9"/>
      <c r="P12" s="9"/>
      <c r="Q12" s="9"/>
      <c r="R12" s="9"/>
      <c r="S12" s="9"/>
      <c r="T12" s="9"/>
      <c r="U12" s="9"/>
      <c r="V12" s="9"/>
      <c r="W12" s="9"/>
      <c r="X12" s="9"/>
      <c r="Y12" s="7"/>
    </row>
    <row r="13" spans="1:25" s="6" customFormat="1" ht="23.25" hidden="1">
      <c r="A13" s="3"/>
      <c r="B13" s="7"/>
      <c r="C13" s="7"/>
      <c r="D13" s="9"/>
      <c r="E13" s="7"/>
      <c r="F13" s="9"/>
      <c r="G13" s="9"/>
      <c r="H13" s="11" t="s">
        <v>345</v>
      </c>
      <c r="I13" s="11"/>
      <c r="J13" s="9"/>
      <c r="K13" s="9"/>
      <c r="L13" s="9"/>
      <c r="M13" s="9"/>
      <c r="N13" s="9"/>
      <c r="O13" s="9"/>
      <c r="P13" s="9"/>
      <c r="Q13" s="9"/>
      <c r="R13" s="9"/>
      <c r="S13" s="9"/>
      <c r="T13" s="9"/>
      <c r="U13" s="9"/>
      <c r="V13" s="9"/>
      <c r="W13" s="9"/>
      <c r="X13" s="9"/>
      <c r="Y13" s="7"/>
    </row>
    <row r="14" spans="1:25" s="6" customFormat="1" ht="23.25" hidden="1">
      <c r="A14" s="3"/>
      <c r="B14" s="7"/>
      <c r="C14" s="7"/>
      <c r="D14" s="9"/>
      <c r="E14" s="7"/>
      <c r="F14" s="9"/>
      <c r="G14" s="9"/>
      <c r="H14" s="11" t="s">
        <v>346</v>
      </c>
      <c r="I14" s="11"/>
      <c r="J14" s="9"/>
      <c r="K14" s="9"/>
      <c r="L14" s="9"/>
      <c r="M14" s="9"/>
      <c r="N14" s="9"/>
      <c r="O14" s="9"/>
      <c r="P14" s="9"/>
      <c r="Q14" s="9"/>
      <c r="R14" s="9"/>
      <c r="S14" s="9"/>
      <c r="T14" s="9"/>
      <c r="U14" s="9"/>
      <c r="V14" s="9"/>
      <c r="W14" s="9"/>
      <c r="X14" s="9"/>
      <c r="Y14" s="7"/>
    </row>
    <row r="15" spans="1:25" s="6" customFormat="1" ht="23.25" hidden="1">
      <c r="A15" s="3"/>
      <c r="B15" s="7"/>
      <c r="C15" s="7"/>
      <c r="D15" s="9"/>
      <c r="E15" s="7"/>
      <c r="F15" s="9"/>
      <c r="G15" s="9"/>
      <c r="H15" s="11" t="s">
        <v>347</v>
      </c>
      <c r="I15" s="11"/>
      <c r="J15" s="9"/>
      <c r="K15" s="9"/>
      <c r="L15" s="9"/>
      <c r="M15" s="9"/>
      <c r="N15" s="9"/>
      <c r="O15" s="9"/>
      <c r="P15" s="9"/>
      <c r="Q15" s="9"/>
      <c r="R15" s="9"/>
      <c r="S15" s="9"/>
      <c r="T15" s="9"/>
      <c r="U15" s="9"/>
      <c r="V15" s="9"/>
      <c r="W15" s="9"/>
      <c r="X15" s="9"/>
      <c r="Y15" s="7"/>
    </row>
    <row r="16" spans="1:25" s="6" customFormat="1" ht="5.45" customHeight="1">
      <c r="A16" s="3"/>
      <c r="B16" s="7"/>
      <c r="C16" s="7"/>
      <c r="D16" s="9"/>
      <c r="E16" s="7"/>
      <c r="F16" s="9"/>
      <c r="G16" s="9"/>
      <c r="H16" s="9"/>
      <c r="I16" s="9"/>
      <c r="J16" s="9"/>
      <c r="K16" s="9"/>
      <c r="L16" s="9"/>
      <c r="M16" s="9"/>
      <c r="N16" s="9"/>
      <c r="O16" s="9"/>
      <c r="P16" s="9"/>
      <c r="Q16" s="9"/>
      <c r="R16" s="9"/>
      <c r="S16" s="9"/>
      <c r="T16" s="9"/>
      <c r="U16" s="9"/>
      <c r="V16" s="9"/>
      <c r="W16" s="9"/>
      <c r="X16" s="9"/>
      <c r="Y16" s="7"/>
    </row>
    <row r="17" spans="1:25" s="6" customFormat="1" ht="23.25">
      <c r="A17" s="3"/>
      <c r="B17" s="7"/>
      <c r="C17" s="8" t="s">
        <v>380</v>
      </c>
      <c r="D17" s="9"/>
      <c r="E17" s="7"/>
      <c r="F17" s="9"/>
      <c r="G17" s="9" t="s">
        <v>0</v>
      </c>
      <c r="H17" s="252" t="s">
        <v>7</v>
      </c>
      <c r="I17" s="252"/>
      <c r="J17" s="252"/>
      <c r="K17" s="10" t="str">
        <f>IF(H17="Minimum","Studi telah mendapt ijin pembukaan program studi baru. Pengajuan usulan akreditasi pertama","")</f>
        <v/>
      </c>
      <c r="L17" s="8"/>
      <c r="M17" s="10"/>
      <c r="N17" s="10"/>
      <c r="O17" s="10"/>
      <c r="P17" s="10"/>
      <c r="Q17" s="10"/>
      <c r="R17" s="10"/>
      <c r="S17" s="10"/>
      <c r="T17" s="10"/>
      <c r="U17" s="7"/>
      <c r="V17" s="7"/>
      <c r="W17" s="7"/>
      <c r="X17" s="7"/>
      <c r="Y17" s="7"/>
    </row>
    <row r="18" spans="1:25" s="6" customFormat="1" ht="23.25" hidden="1">
      <c r="A18" s="3"/>
      <c r="B18" s="7"/>
      <c r="C18" s="8"/>
      <c r="D18" s="9"/>
      <c r="E18" s="7"/>
      <c r="F18" s="9"/>
      <c r="G18" s="9"/>
      <c r="H18" s="10"/>
      <c r="I18" s="10"/>
      <c r="J18" s="10"/>
      <c r="K18" s="10"/>
      <c r="L18" s="8"/>
      <c r="M18" s="10"/>
      <c r="N18" s="10"/>
      <c r="O18" s="10"/>
      <c r="P18" s="10"/>
      <c r="Q18" s="10"/>
      <c r="R18" s="10"/>
      <c r="S18" s="10"/>
      <c r="T18" s="10"/>
      <c r="U18" s="7"/>
      <c r="V18" s="7"/>
      <c r="W18" s="7"/>
      <c r="X18" s="7"/>
      <c r="Y18" s="7"/>
    </row>
    <row r="19" spans="1:25" s="6" customFormat="1" ht="23.25" hidden="1">
      <c r="A19" s="3"/>
      <c r="B19" s="7"/>
      <c r="C19" s="7"/>
      <c r="D19" s="9"/>
      <c r="E19" s="7"/>
      <c r="F19" s="9"/>
      <c r="G19" s="9"/>
      <c r="H19" s="11" t="s">
        <v>381</v>
      </c>
      <c r="I19" s="9"/>
      <c r="J19" s="9"/>
      <c r="K19" s="9"/>
      <c r="L19" s="9"/>
      <c r="M19" s="9"/>
      <c r="N19" s="9"/>
      <c r="O19" s="9"/>
      <c r="P19" s="9"/>
      <c r="Q19" s="9"/>
      <c r="R19" s="9"/>
      <c r="S19" s="9"/>
      <c r="T19" s="9"/>
      <c r="U19" s="9"/>
      <c r="V19" s="9"/>
      <c r="W19" s="9"/>
      <c r="X19" s="9"/>
      <c r="Y19" s="7"/>
    </row>
    <row r="20" spans="1:25" s="6" customFormat="1" ht="23.25" hidden="1">
      <c r="A20" s="3"/>
      <c r="B20" s="7"/>
      <c r="C20" s="7"/>
      <c r="D20" s="9"/>
      <c r="E20" s="7"/>
      <c r="F20" s="9"/>
      <c r="G20" s="9"/>
      <c r="H20" s="11" t="s">
        <v>6</v>
      </c>
      <c r="I20" s="9"/>
      <c r="J20" s="9"/>
      <c r="K20" s="9"/>
      <c r="L20" s="9"/>
      <c r="M20" s="9"/>
      <c r="N20" s="9"/>
      <c r="O20" s="9"/>
      <c r="P20" s="9"/>
      <c r="Q20" s="9"/>
      <c r="R20" s="9"/>
      <c r="S20" s="9"/>
      <c r="T20" s="9"/>
      <c r="U20" s="9"/>
      <c r="V20" s="9"/>
      <c r="W20" s="9"/>
      <c r="X20" s="9"/>
      <c r="Y20" s="7"/>
    </row>
    <row r="21" spans="1:25" s="6" customFormat="1" ht="23.25" hidden="1">
      <c r="A21" s="3"/>
      <c r="B21" s="7"/>
      <c r="C21" s="7"/>
      <c r="D21" s="9"/>
      <c r="E21" s="7"/>
      <c r="F21" s="9"/>
      <c r="G21" s="9"/>
      <c r="H21" s="11" t="s">
        <v>382</v>
      </c>
      <c r="I21" s="9"/>
      <c r="J21" s="9"/>
      <c r="K21" s="9"/>
      <c r="L21" s="9"/>
      <c r="M21" s="9"/>
      <c r="N21" s="9"/>
      <c r="O21" s="9"/>
      <c r="P21" s="9"/>
      <c r="Q21" s="9"/>
      <c r="R21" s="9"/>
      <c r="S21" s="9"/>
      <c r="T21" s="9"/>
      <c r="U21" s="9"/>
      <c r="V21" s="9"/>
      <c r="W21" s="9"/>
      <c r="X21" s="9"/>
      <c r="Y21" s="7"/>
    </row>
    <row r="22" spans="1:25" s="6" customFormat="1" ht="23.25" hidden="1">
      <c r="A22" s="3"/>
      <c r="B22" s="7"/>
      <c r="C22" s="7"/>
      <c r="D22" s="9"/>
      <c r="E22" s="7"/>
      <c r="F22" s="9"/>
      <c r="G22" s="9"/>
      <c r="H22" s="11" t="s">
        <v>7</v>
      </c>
      <c r="I22" s="9"/>
      <c r="J22" s="9"/>
      <c r="K22" s="9"/>
      <c r="L22" s="9"/>
      <c r="M22" s="9"/>
      <c r="N22" s="9"/>
      <c r="O22" s="9"/>
      <c r="P22" s="9"/>
      <c r="Q22" s="9"/>
      <c r="R22" s="9"/>
      <c r="S22" s="9"/>
      <c r="T22" s="9"/>
      <c r="U22" s="9"/>
      <c r="V22" s="9"/>
      <c r="W22" s="9"/>
      <c r="X22" s="9"/>
      <c r="Y22" s="7"/>
    </row>
    <row r="23" spans="1:25" s="6" customFormat="1" ht="23.25" hidden="1">
      <c r="A23" s="3"/>
      <c r="B23" s="7"/>
      <c r="C23" s="7"/>
      <c r="D23" s="9"/>
      <c r="E23" s="7"/>
      <c r="F23" s="9"/>
      <c r="G23" s="9"/>
      <c r="H23" s="11" t="s">
        <v>167</v>
      </c>
      <c r="I23" s="9"/>
      <c r="J23" s="9"/>
      <c r="K23" s="9"/>
      <c r="L23" s="9"/>
      <c r="M23" s="9"/>
      <c r="N23" s="9"/>
      <c r="O23" s="9"/>
      <c r="P23" s="9"/>
      <c r="Q23" s="9"/>
      <c r="R23" s="9"/>
      <c r="S23" s="9"/>
      <c r="T23" s="9"/>
      <c r="U23" s="9"/>
      <c r="V23" s="9"/>
      <c r="W23" s="9"/>
      <c r="X23" s="9"/>
      <c r="Y23" s="7"/>
    </row>
    <row r="24" spans="1:25" s="6" customFormat="1" ht="23.25" hidden="1">
      <c r="A24" s="3"/>
      <c r="B24" s="7"/>
      <c r="C24" s="7"/>
      <c r="D24" s="9"/>
      <c r="E24" s="7"/>
      <c r="F24" s="9"/>
      <c r="G24" s="9"/>
      <c r="H24" s="11" t="s">
        <v>54</v>
      </c>
      <c r="I24" s="9"/>
      <c r="J24" s="9"/>
      <c r="K24" s="9"/>
      <c r="L24" s="9"/>
      <c r="M24" s="9"/>
      <c r="N24" s="9"/>
      <c r="O24" s="9"/>
      <c r="P24" s="9"/>
      <c r="Q24" s="9"/>
      <c r="R24" s="9"/>
      <c r="S24" s="9"/>
      <c r="T24" s="9"/>
      <c r="U24" s="9"/>
      <c r="V24" s="9"/>
      <c r="W24" s="9"/>
      <c r="X24" s="9"/>
      <c r="Y24" s="7"/>
    </row>
    <row r="25" spans="1:25" s="6" customFormat="1" ht="23.25" hidden="1">
      <c r="A25" s="3"/>
      <c r="B25" s="7"/>
      <c r="C25" s="7"/>
      <c r="D25" s="9"/>
      <c r="E25" s="7"/>
      <c r="F25" s="9"/>
      <c r="G25" s="9"/>
      <c r="H25" s="11" t="s">
        <v>383</v>
      </c>
      <c r="I25" s="9"/>
      <c r="J25" s="9"/>
      <c r="K25" s="9"/>
      <c r="L25" s="9"/>
      <c r="M25" s="9"/>
      <c r="N25" s="9"/>
      <c r="O25" s="9"/>
      <c r="P25" s="9"/>
      <c r="Q25" s="9"/>
      <c r="R25" s="9"/>
      <c r="S25" s="9"/>
      <c r="T25" s="9"/>
      <c r="U25" s="9"/>
      <c r="V25" s="9"/>
      <c r="W25" s="9"/>
      <c r="X25" s="9"/>
      <c r="Y25" s="7"/>
    </row>
    <row r="26" spans="1:25" s="6" customFormat="1" ht="5.0999999999999996" customHeight="1">
      <c r="A26" s="3"/>
      <c r="B26" s="7"/>
      <c r="C26" s="7"/>
      <c r="D26" s="9"/>
      <c r="E26" s="7"/>
      <c r="F26" s="9"/>
      <c r="G26" s="9"/>
      <c r="H26" s="9"/>
      <c r="I26" s="9"/>
      <c r="J26" s="9"/>
      <c r="K26" s="9"/>
      <c r="L26" s="9"/>
      <c r="M26" s="9"/>
      <c r="N26" s="9"/>
      <c r="O26" s="9"/>
      <c r="P26" s="9"/>
      <c r="Q26" s="9"/>
      <c r="R26" s="9"/>
      <c r="S26" s="9"/>
      <c r="T26" s="9"/>
      <c r="U26" s="9"/>
      <c r="V26" s="9"/>
      <c r="W26" s="9"/>
      <c r="X26" s="9"/>
      <c r="Y26" s="7"/>
    </row>
    <row r="27" spans="1:25" s="6" customFormat="1" ht="23.25">
      <c r="A27" s="3"/>
      <c r="B27" s="7"/>
      <c r="C27" s="8" t="s">
        <v>384</v>
      </c>
      <c r="D27" s="9"/>
      <c r="E27" s="7"/>
      <c r="F27" s="9"/>
      <c r="G27" s="9" t="s">
        <v>0</v>
      </c>
      <c r="H27" s="252" t="s">
        <v>892</v>
      </c>
      <c r="I27" s="252"/>
      <c r="J27" s="252"/>
      <c r="K27" s="252"/>
      <c r="L27" s="252"/>
      <c r="M27" s="252"/>
      <c r="N27" s="252"/>
      <c r="O27" s="10"/>
      <c r="P27" s="10"/>
      <c r="Q27" s="10"/>
      <c r="R27" s="10"/>
      <c r="S27" s="10"/>
      <c r="T27" s="10"/>
      <c r="U27" s="7"/>
      <c r="V27" s="7"/>
      <c r="W27" s="7"/>
      <c r="X27" s="7"/>
      <c r="Y27" s="7"/>
    </row>
    <row r="28" spans="1:25" s="6" customFormat="1" ht="5.45" customHeight="1">
      <c r="A28" s="3"/>
      <c r="B28" s="7"/>
      <c r="C28" s="7"/>
      <c r="D28" s="9"/>
      <c r="E28" s="7"/>
      <c r="F28" s="9"/>
      <c r="G28" s="9"/>
      <c r="H28" s="9"/>
      <c r="I28" s="9"/>
      <c r="J28" s="9"/>
      <c r="K28" s="9"/>
      <c r="L28" s="9"/>
      <c r="M28" s="9"/>
      <c r="N28" s="9"/>
      <c r="O28" s="9"/>
      <c r="P28" s="9"/>
      <c r="Q28" s="9"/>
      <c r="R28" s="9"/>
      <c r="S28" s="9"/>
      <c r="T28" s="9"/>
      <c r="U28" s="9"/>
      <c r="V28" s="9"/>
      <c r="W28" s="9"/>
      <c r="X28" s="9"/>
      <c r="Y28" s="7"/>
    </row>
    <row r="29" spans="1:25" s="6" customFormat="1" ht="24" customHeight="1">
      <c r="A29" s="3"/>
      <c r="B29" s="7"/>
      <c r="C29" s="8" t="s">
        <v>385</v>
      </c>
      <c r="D29" s="9"/>
      <c r="E29" s="7"/>
      <c r="F29" s="9"/>
      <c r="G29" s="9" t="s">
        <v>0</v>
      </c>
      <c r="H29" s="256" t="s">
        <v>890</v>
      </c>
      <c r="I29" s="256"/>
      <c r="J29" s="256"/>
      <c r="K29" s="10"/>
      <c r="L29" s="10"/>
      <c r="M29" s="10"/>
      <c r="N29" s="10"/>
      <c r="O29" s="10"/>
      <c r="P29" s="10"/>
      <c r="Q29" s="10"/>
      <c r="R29" s="10"/>
      <c r="S29" s="10"/>
      <c r="T29" s="10"/>
      <c r="U29" s="7"/>
      <c r="V29" s="7"/>
      <c r="W29" s="7"/>
      <c r="X29" s="7"/>
      <c r="Y29" s="7"/>
    </row>
    <row r="30" spans="1:25" s="6" customFormat="1" ht="5.45" customHeight="1">
      <c r="A30" s="3"/>
      <c r="B30" s="7"/>
      <c r="C30" s="7"/>
      <c r="D30" s="9"/>
      <c r="E30" s="7"/>
      <c r="F30" s="9"/>
      <c r="G30" s="9"/>
      <c r="H30" s="9"/>
      <c r="I30" s="9"/>
      <c r="J30" s="9"/>
      <c r="K30" s="9"/>
      <c r="L30" s="9"/>
      <c r="M30" s="9"/>
      <c r="N30" s="9"/>
      <c r="O30" s="9"/>
      <c r="P30" s="9"/>
      <c r="Q30" s="9"/>
      <c r="R30" s="9"/>
      <c r="S30" s="9"/>
      <c r="T30" s="9"/>
      <c r="U30" s="9"/>
      <c r="V30" s="9"/>
      <c r="W30" s="9"/>
      <c r="X30" s="9"/>
      <c r="Y30" s="7"/>
    </row>
    <row r="31" spans="1:25" s="6" customFormat="1" ht="23.25">
      <c r="A31" s="3"/>
      <c r="B31" s="7"/>
      <c r="C31" s="8" t="s">
        <v>9</v>
      </c>
      <c r="D31" s="9"/>
      <c r="E31" s="7"/>
      <c r="F31" s="9"/>
      <c r="G31" s="9" t="s">
        <v>0</v>
      </c>
      <c r="H31" s="251" t="s">
        <v>898</v>
      </c>
      <c r="I31" s="251"/>
      <c r="J31" s="251"/>
      <c r="K31" s="251"/>
      <c r="L31" s="251"/>
      <c r="M31" s="251"/>
      <c r="N31" s="251"/>
      <c r="O31" s="251"/>
      <c r="P31" s="251"/>
      <c r="Q31" s="251"/>
      <c r="R31" s="251"/>
      <c r="S31" s="251"/>
      <c r="T31" s="251"/>
      <c r="U31" s="251"/>
      <c r="V31" s="251"/>
      <c r="W31" s="251"/>
      <c r="X31" s="251"/>
      <c r="Y31" s="7"/>
    </row>
    <row r="32" spans="1:25" s="6" customFormat="1" ht="5.45" customHeight="1">
      <c r="A32" s="3"/>
      <c r="B32" s="7"/>
      <c r="C32" s="7"/>
      <c r="D32" s="9"/>
      <c r="E32" s="7"/>
      <c r="F32" s="9"/>
      <c r="G32" s="9"/>
      <c r="H32" s="9"/>
      <c r="I32" s="9"/>
      <c r="J32" s="9"/>
      <c r="K32" s="9"/>
      <c r="L32" s="9"/>
      <c r="M32" s="9"/>
      <c r="N32" s="9"/>
      <c r="O32" s="9"/>
      <c r="P32" s="9"/>
      <c r="Q32" s="9"/>
      <c r="R32" s="9"/>
      <c r="S32" s="9"/>
      <c r="T32" s="9"/>
      <c r="U32" s="9"/>
      <c r="V32" s="9"/>
      <c r="W32" s="9"/>
      <c r="X32" s="9"/>
      <c r="Y32" s="7"/>
    </row>
    <row r="33" spans="1:25" s="6" customFormat="1" ht="23.25">
      <c r="A33" s="3"/>
      <c r="B33" s="7"/>
      <c r="C33" s="8" t="s">
        <v>2</v>
      </c>
      <c r="D33" s="9"/>
      <c r="E33" s="7"/>
      <c r="F33" s="9"/>
      <c r="G33" s="9" t="s">
        <v>0</v>
      </c>
      <c r="H33" s="252" t="s">
        <v>891</v>
      </c>
      <c r="I33" s="252"/>
      <c r="J33" s="252"/>
      <c r="K33" s="252"/>
      <c r="L33" s="252"/>
      <c r="M33" s="252"/>
      <c r="N33" s="252"/>
      <c r="O33" s="252"/>
      <c r="P33" s="252"/>
      <c r="Q33" s="252"/>
      <c r="R33" s="252"/>
      <c r="S33" s="252"/>
      <c r="T33" s="252"/>
      <c r="U33" s="252"/>
      <c r="V33" s="252"/>
      <c r="W33" s="252"/>
      <c r="X33" s="252"/>
      <c r="Y33" s="7"/>
    </row>
    <row r="34" spans="1:25" s="6" customFormat="1" ht="5.45" customHeight="1">
      <c r="A34" s="3"/>
      <c r="B34" s="7"/>
      <c r="C34" s="7"/>
      <c r="D34" s="9"/>
      <c r="E34" s="7"/>
      <c r="F34" s="9"/>
      <c r="G34" s="9"/>
      <c r="H34" s="9"/>
      <c r="I34" s="9"/>
      <c r="J34" s="9"/>
      <c r="K34" s="9"/>
      <c r="L34" s="9"/>
      <c r="M34" s="9"/>
      <c r="N34" s="9"/>
      <c r="O34" s="9"/>
      <c r="P34" s="9"/>
      <c r="Q34" s="9"/>
      <c r="R34" s="9"/>
      <c r="S34" s="9"/>
      <c r="T34" s="9"/>
      <c r="U34" s="9"/>
      <c r="V34" s="9"/>
      <c r="W34" s="9"/>
      <c r="X34" s="9"/>
      <c r="Y34" s="7"/>
    </row>
    <row r="35" spans="1:25" s="6" customFormat="1" ht="24.6" hidden="1" customHeight="1">
      <c r="A35" s="3"/>
      <c r="B35" s="7"/>
      <c r="C35" s="7"/>
      <c r="D35" s="9"/>
      <c r="E35" s="7"/>
      <c r="F35" s="9"/>
      <c r="G35" s="9"/>
      <c r="H35" s="11"/>
      <c r="I35" s="11"/>
      <c r="J35" s="9"/>
      <c r="K35" s="9"/>
      <c r="L35" s="9"/>
      <c r="M35" s="9"/>
      <c r="N35" s="9"/>
      <c r="O35" s="9"/>
      <c r="P35" s="9"/>
      <c r="Q35" s="9"/>
      <c r="R35" s="9"/>
      <c r="S35" s="9"/>
      <c r="T35" s="9"/>
      <c r="U35" s="9"/>
      <c r="V35" s="9"/>
      <c r="W35" s="9"/>
      <c r="X35" s="9"/>
      <c r="Y35" s="7"/>
    </row>
    <row r="36" spans="1:25" s="6" customFormat="1" ht="24.6" hidden="1" customHeight="1">
      <c r="A36" s="3"/>
      <c r="B36" s="7"/>
      <c r="C36" s="7"/>
      <c r="D36" s="9"/>
      <c r="E36" s="7"/>
      <c r="F36" s="9"/>
      <c r="G36" s="9"/>
      <c r="H36" s="11" t="s">
        <v>386</v>
      </c>
      <c r="I36" s="11"/>
      <c r="J36" s="9"/>
      <c r="K36" s="9"/>
      <c r="L36" s="9"/>
      <c r="M36" s="9"/>
      <c r="N36" s="9"/>
      <c r="O36" s="9"/>
      <c r="P36" s="9"/>
      <c r="Q36" s="9"/>
      <c r="R36" s="9"/>
      <c r="S36" s="9"/>
      <c r="T36" s="9"/>
      <c r="U36" s="9"/>
      <c r="V36" s="9"/>
      <c r="W36" s="9"/>
      <c r="X36" s="9"/>
      <c r="Y36" s="7"/>
    </row>
    <row r="37" spans="1:25" s="6" customFormat="1" ht="24.6" hidden="1" customHeight="1">
      <c r="A37" s="3"/>
      <c r="B37" s="7"/>
      <c r="C37" s="7"/>
      <c r="D37" s="9"/>
      <c r="E37" s="7"/>
      <c r="F37" s="9"/>
      <c r="G37" s="9"/>
      <c r="H37" s="11" t="s">
        <v>387</v>
      </c>
      <c r="I37" s="11"/>
      <c r="J37" s="9"/>
      <c r="K37" s="9"/>
      <c r="L37" s="9"/>
      <c r="M37" s="9"/>
      <c r="N37" s="9"/>
      <c r="O37" s="9"/>
      <c r="P37" s="9"/>
      <c r="Q37" s="9"/>
      <c r="R37" s="9"/>
      <c r="S37" s="9"/>
      <c r="T37" s="9"/>
      <c r="U37" s="9"/>
      <c r="V37" s="9"/>
      <c r="W37" s="9"/>
      <c r="X37" s="9"/>
      <c r="Y37" s="7"/>
    </row>
    <row r="38" spans="1:25" s="6" customFormat="1" ht="24.6" hidden="1" customHeight="1">
      <c r="A38" s="3"/>
      <c r="B38" s="7"/>
      <c r="C38" s="7"/>
      <c r="D38" s="9"/>
      <c r="E38" s="7"/>
      <c r="F38" s="9"/>
      <c r="G38" s="9"/>
      <c r="H38" s="11" t="s">
        <v>388</v>
      </c>
      <c r="I38" s="11"/>
      <c r="J38" s="9"/>
      <c r="K38" s="9"/>
      <c r="L38" s="9"/>
      <c r="M38" s="9"/>
      <c r="N38" s="9"/>
      <c r="O38" s="9"/>
      <c r="P38" s="9"/>
      <c r="Q38" s="9"/>
      <c r="R38" s="9"/>
      <c r="S38" s="9"/>
      <c r="T38" s="9"/>
      <c r="U38" s="9"/>
      <c r="V38" s="9"/>
      <c r="W38" s="9"/>
      <c r="X38" s="9"/>
      <c r="Y38" s="7"/>
    </row>
    <row r="39" spans="1:25" s="6" customFormat="1" ht="24.6" hidden="1" customHeight="1">
      <c r="A39" s="3"/>
      <c r="B39" s="7"/>
      <c r="C39" s="7"/>
      <c r="D39" s="9"/>
      <c r="E39" s="7"/>
      <c r="F39" s="9"/>
      <c r="G39" s="9"/>
      <c r="H39" s="11" t="s">
        <v>389</v>
      </c>
      <c r="I39" s="11"/>
      <c r="J39" s="9"/>
      <c r="K39" s="9"/>
      <c r="L39" s="9"/>
      <c r="M39" s="9"/>
      <c r="N39" s="9"/>
      <c r="O39" s="9"/>
      <c r="P39" s="9"/>
      <c r="Q39" s="9"/>
      <c r="R39" s="9"/>
      <c r="S39" s="9"/>
      <c r="T39" s="9"/>
      <c r="U39" s="9"/>
      <c r="V39" s="9"/>
      <c r="W39" s="9"/>
      <c r="X39" s="9"/>
      <c r="Y39" s="7"/>
    </row>
    <row r="40" spans="1:25" s="6" customFormat="1" ht="5.45" hidden="1" customHeight="1">
      <c r="A40" s="3"/>
      <c r="B40" s="7"/>
      <c r="C40" s="7"/>
      <c r="D40" s="9"/>
      <c r="E40" s="7"/>
      <c r="F40" s="9"/>
      <c r="G40" s="9"/>
      <c r="H40" s="9"/>
      <c r="I40" s="9"/>
      <c r="J40" s="9"/>
      <c r="K40" s="9"/>
      <c r="L40" s="9"/>
      <c r="M40" s="9"/>
      <c r="N40" s="9"/>
      <c r="O40" s="9"/>
      <c r="P40" s="9"/>
      <c r="Q40" s="9"/>
      <c r="R40" s="9"/>
      <c r="S40" s="9"/>
      <c r="T40" s="9"/>
      <c r="U40" s="9"/>
      <c r="V40" s="9"/>
      <c r="W40" s="9"/>
      <c r="X40" s="9"/>
      <c r="Y40" s="7"/>
    </row>
    <row r="41" spans="1:25" s="6" customFormat="1" ht="24" customHeight="1">
      <c r="A41" s="3"/>
      <c r="B41" s="7"/>
      <c r="C41" s="8" t="s">
        <v>390</v>
      </c>
      <c r="D41" s="9"/>
      <c r="E41" s="7"/>
      <c r="F41" s="9"/>
      <c r="G41" s="9" t="s">
        <v>0</v>
      </c>
      <c r="H41" s="252" t="s">
        <v>893</v>
      </c>
      <c r="I41" s="252"/>
      <c r="J41" s="252"/>
      <c r="K41" s="252"/>
      <c r="L41" s="252"/>
      <c r="M41" s="252"/>
      <c r="N41" s="252"/>
      <c r="O41" s="252"/>
      <c r="P41" s="252"/>
      <c r="Q41" s="252"/>
      <c r="R41" s="252"/>
      <c r="S41" s="252"/>
      <c r="T41" s="252"/>
      <c r="U41" s="252"/>
      <c r="V41" s="252"/>
      <c r="W41" s="252"/>
      <c r="X41" s="252"/>
      <c r="Y41" s="7"/>
    </row>
    <row r="42" spans="1:25" s="6" customFormat="1" ht="5.45" customHeight="1">
      <c r="A42" s="3"/>
      <c r="B42" s="7"/>
      <c r="C42" s="7"/>
      <c r="D42" s="9"/>
      <c r="E42" s="7"/>
      <c r="F42" s="9"/>
      <c r="G42" s="9"/>
      <c r="H42" s="9"/>
      <c r="I42" s="9"/>
      <c r="J42" s="9"/>
      <c r="K42" s="9"/>
      <c r="L42" s="9"/>
      <c r="M42" s="9"/>
      <c r="N42" s="9"/>
      <c r="O42" s="9"/>
      <c r="P42" s="9"/>
      <c r="Q42" s="9"/>
      <c r="R42" s="9"/>
      <c r="S42" s="9"/>
      <c r="T42" s="9"/>
      <c r="U42" s="9"/>
      <c r="V42" s="9"/>
      <c r="W42" s="9"/>
      <c r="X42" s="9"/>
      <c r="Y42" s="7"/>
    </row>
    <row r="43" spans="1:25" s="6" customFormat="1" ht="24" customHeight="1">
      <c r="A43" s="3"/>
      <c r="B43" s="7"/>
      <c r="C43" s="8"/>
      <c r="D43" s="9"/>
      <c r="E43" s="7"/>
      <c r="F43" s="9"/>
      <c r="G43" s="9"/>
      <c r="H43" s="252"/>
      <c r="I43" s="252"/>
      <c r="J43" s="252"/>
      <c r="K43" s="252"/>
      <c r="L43" s="252"/>
      <c r="M43" s="252"/>
      <c r="N43" s="252"/>
      <c r="O43" s="252"/>
      <c r="P43" s="252"/>
      <c r="Q43" s="252"/>
      <c r="R43" s="252"/>
      <c r="S43" s="252"/>
      <c r="T43" s="252"/>
      <c r="U43" s="252"/>
      <c r="V43" s="252"/>
      <c r="W43" s="252"/>
      <c r="X43" s="252"/>
      <c r="Y43" s="7"/>
    </row>
    <row r="44" spans="1:25" s="6" customFormat="1" ht="5.45" customHeight="1">
      <c r="A44" s="3"/>
      <c r="B44" s="7"/>
      <c r="C44" s="7"/>
      <c r="D44" s="9"/>
      <c r="E44" s="7"/>
      <c r="F44" s="9"/>
      <c r="G44" s="9"/>
      <c r="H44" s="9"/>
      <c r="I44" s="9"/>
      <c r="J44" s="9"/>
      <c r="K44" s="9"/>
      <c r="L44" s="9"/>
      <c r="M44" s="9"/>
      <c r="N44" s="9"/>
      <c r="O44" s="9"/>
      <c r="P44" s="9"/>
      <c r="Q44" s="9"/>
      <c r="R44" s="9"/>
      <c r="S44" s="9"/>
      <c r="T44" s="9"/>
      <c r="U44" s="9"/>
      <c r="V44" s="9"/>
      <c r="W44" s="9"/>
      <c r="X44" s="9"/>
      <c r="Y44" s="7"/>
    </row>
    <row r="45" spans="1:25" s="6" customFormat="1" ht="24" customHeight="1">
      <c r="A45" s="3"/>
      <c r="B45" s="7"/>
      <c r="C45" s="8"/>
      <c r="D45" s="9"/>
      <c r="E45" s="7"/>
      <c r="F45" s="9"/>
      <c r="G45" s="9"/>
      <c r="H45" s="255" t="s">
        <v>391</v>
      </c>
      <c r="I45" s="255"/>
      <c r="J45" s="255"/>
      <c r="K45" s="255"/>
      <c r="L45" s="12" t="s">
        <v>894</v>
      </c>
      <c r="M45" s="12"/>
      <c r="N45" s="12"/>
      <c r="O45" s="12"/>
      <c r="P45" s="12"/>
      <c r="Q45" s="12"/>
      <c r="R45" s="12"/>
      <c r="S45" s="12"/>
      <c r="T45" s="12"/>
      <c r="U45" s="253" t="s">
        <v>392</v>
      </c>
      <c r="V45" s="253"/>
      <c r="W45" s="234" t="s">
        <v>896</v>
      </c>
      <c r="X45" s="12"/>
      <c r="Y45" s="7"/>
    </row>
    <row r="46" spans="1:25" s="6" customFormat="1" ht="5.45" customHeight="1">
      <c r="A46" s="3"/>
      <c r="B46" s="7"/>
      <c r="C46" s="7"/>
      <c r="D46" s="9"/>
      <c r="E46" s="7"/>
      <c r="F46" s="9"/>
      <c r="G46" s="9"/>
      <c r="H46" s="9"/>
      <c r="I46" s="9"/>
      <c r="J46" s="9"/>
      <c r="K46" s="9"/>
      <c r="L46" s="9"/>
      <c r="M46" s="9"/>
      <c r="N46" s="9"/>
      <c r="O46" s="9"/>
      <c r="P46" s="9"/>
      <c r="Q46" s="9"/>
      <c r="R46" s="9"/>
      <c r="S46" s="9"/>
      <c r="T46" s="9"/>
      <c r="U46" s="7"/>
      <c r="V46" s="7"/>
      <c r="W46" s="9"/>
      <c r="X46" s="9"/>
      <c r="Y46" s="7"/>
    </row>
    <row r="47" spans="1:25" s="6" customFormat="1" ht="24" customHeight="1">
      <c r="A47" s="3"/>
      <c r="B47" s="7"/>
      <c r="C47" s="8" t="s">
        <v>393</v>
      </c>
      <c r="D47" s="9"/>
      <c r="E47" s="7"/>
      <c r="F47" s="9"/>
      <c r="G47" s="9" t="s">
        <v>0</v>
      </c>
      <c r="H47" s="252" t="s">
        <v>895</v>
      </c>
      <c r="I47" s="252"/>
      <c r="J47" s="252"/>
      <c r="K47" s="252"/>
      <c r="L47" s="252"/>
      <c r="M47" s="252"/>
      <c r="N47" s="252"/>
      <c r="O47" s="10"/>
      <c r="P47" s="10"/>
      <c r="Q47" s="10"/>
      <c r="R47" s="10"/>
      <c r="S47" s="10"/>
      <c r="T47" s="10"/>
      <c r="U47" s="7"/>
      <c r="V47" s="7"/>
      <c r="W47" s="7"/>
      <c r="X47" s="7"/>
      <c r="Y47" s="7"/>
    </row>
    <row r="48" spans="1:25" s="6" customFormat="1" ht="5.45" customHeight="1">
      <c r="A48" s="3"/>
      <c r="B48" s="7"/>
      <c r="C48" s="7"/>
      <c r="D48" s="9"/>
      <c r="E48" s="7"/>
      <c r="F48" s="9"/>
      <c r="G48" s="9"/>
      <c r="H48" s="9"/>
      <c r="I48" s="9"/>
      <c r="J48" s="9"/>
      <c r="K48" s="9"/>
      <c r="L48" s="9"/>
      <c r="M48" s="9"/>
      <c r="N48" s="9"/>
      <c r="O48" s="9"/>
      <c r="P48" s="9"/>
      <c r="Q48" s="9"/>
      <c r="R48" s="9"/>
      <c r="S48" s="9"/>
      <c r="T48" s="9"/>
      <c r="U48" s="9"/>
      <c r="V48" s="9"/>
      <c r="W48" s="9"/>
      <c r="X48" s="9"/>
      <c r="Y48" s="7"/>
    </row>
    <row r="49" spans="1:25" s="6" customFormat="1" ht="24" customHeight="1">
      <c r="A49" s="3"/>
      <c r="B49" s="7"/>
      <c r="C49" s="8" t="s">
        <v>394</v>
      </c>
      <c r="D49" s="9"/>
      <c r="E49" s="7"/>
      <c r="F49" s="9"/>
      <c r="G49" s="9" t="s">
        <v>0</v>
      </c>
      <c r="H49" s="252" t="s">
        <v>901</v>
      </c>
      <c r="I49" s="252"/>
      <c r="J49" s="252"/>
      <c r="K49" s="252"/>
      <c r="L49" s="252"/>
      <c r="M49" s="252"/>
      <c r="N49" s="252"/>
      <c r="O49" s="252"/>
      <c r="P49" s="252"/>
      <c r="Q49" s="252"/>
      <c r="R49" s="10"/>
      <c r="S49" s="10"/>
      <c r="T49" s="10"/>
      <c r="U49" s="7"/>
      <c r="V49" s="7"/>
      <c r="W49" s="7"/>
      <c r="X49" s="7"/>
      <c r="Y49" s="7"/>
    </row>
    <row r="50" spans="1:25" s="6" customFormat="1" ht="5.45" customHeight="1">
      <c r="A50" s="3"/>
      <c r="B50" s="7"/>
      <c r="C50" s="7"/>
      <c r="D50" s="9"/>
      <c r="E50" s="7"/>
      <c r="F50" s="9"/>
      <c r="G50" s="9"/>
      <c r="H50" s="9"/>
      <c r="I50" s="9"/>
      <c r="J50" s="9"/>
      <c r="K50" s="9"/>
      <c r="L50" s="9"/>
      <c r="M50" s="9"/>
      <c r="N50" s="9"/>
      <c r="O50" s="9"/>
      <c r="P50" s="9"/>
      <c r="Q50" s="9"/>
      <c r="R50" s="9"/>
      <c r="S50" s="9"/>
      <c r="T50" s="9"/>
      <c r="U50" s="9"/>
      <c r="V50" s="9"/>
      <c r="W50" s="9"/>
      <c r="X50" s="9"/>
      <c r="Y50" s="7"/>
    </row>
    <row r="51" spans="1:25" s="6" customFormat="1" ht="24" customHeight="1">
      <c r="A51" s="3"/>
      <c r="B51" s="7"/>
      <c r="C51" s="8" t="s">
        <v>395</v>
      </c>
      <c r="D51" s="9"/>
      <c r="E51" s="7"/>
      <c r="F51" s="9"/>
      <c r="G51" s="9" t="s">
        <v>0</v>
      </c>
      <c r="H51" s="252" t="s">
        <v>897</v>
      </c>
      <c r="I51" s="252"/>
      <c r="J51" s="252"/>
      <c r="K51" s="252"/>
      <c r="L51" s="252"/>
      <c r="M51" s="252"/>
      <c r="N51" s="252"/>
      <c r="O51" s="252"/>
      <c r="P51" s="252"/>
      <c r="Q51" s="10"/>
      <c r="R51" s="10"/>
      <c r="S51" s="10"/>
      <c r="T51" s="10"/>
      <c r="U51" s="7"/>
      <c r="V51" s="7"/>
      <c r="W51" s="7"/>
      <c r="X51" s="7"/>
      <c r="Y51" s="7"/>
    </row>
    <row r="52" spans="1:25" s="6" customFormat="1" ht="5.45" customHeight="1">
      <c r="A52" s="3"/>
      <c r="B52" s="7"/>
      <c r="C52" s="7"/>
      <c r="D52" s="9"/>
      <c r="E52" s="7"/>
      <c r="F52" s="9"/>
      <c r="G52" s="9"/>
      <c r="H52" s="9"/>
      <c r="I52" s="9"/>
      <c r="J52" s="9"/>
      <c r="K52" s="9"/>
      <c r="L52" s="9"/>
      <c r="M52" s="9"/>
      <c r="N52" s="9"/>
      <c r="O52" s="9"/>
      <c r="P52" s="9"/>
      <c r="Q52" s="9"/>
      <c r="R52" s="9"/>
      <c r="S52" s="9"/>
      <c r="T52" s="9"/>
      <c r="U52" s="9"/>
      <c r="V52" s="9"/>
      <c r="W52" s="9"/>
      <c r="X52" s="9"/>
      <c r="Y52" s="7"/>
    </row>
    <row r="53" spans="1:25" s="6" customFormat="1" ht="24" customHeight="1">
      <c r="A53" s="3"/>
      <c r="B53" s="7"/>
      <c r="C53" s="8" t="s">
        <v>396</v>
      </c>
      <c r="D53" s="9"/>
      <c r="E53" s="7"/>
      <c r="F53" s="9"/>
      <c r="G53" s="9" t="s">
        <v>0</v>
      </c>
      <c r="H53" s="13">
        <v>2018</v>
      </c>
      <c r="I53" s="14" t="s">
        <v>11</v>
      </c>
      <c r="J53" s="13">
        <v>2019</v>
      </c>
      <c r="K53" s="10"/>
      <c r="L53" s="10"/>
      <c r="M53" s="10"/>
      <c r="N53" s="10"/>
      <c r="O53" s="10"/>
      <c r="P53" s="10"/>
      <c r="Q53" s="10"/>
      <c r="R53" s="10"/>
      <c r="S53" s="10"/>
      <c r="T53" s="10"/>
      <c r="U53" s="7"/>
      <c r="V53" s="7"/>
      <c r="W53" s="7"/>
      <c r="X53" s="7"/>
      <c r="Y53" s="7"/>
    </row>
    <row r="54" spans="1:25" s="6" customFormat="1" ht="5.45" customHeight="1">
      <c r="A54" s="3"/>
      <c r="B54" s="7"/>
      <c r="C54" s="7"/>
      <c r="D54" s="9"/>
      <c r="E54" s="7"/>
      <c r="F54" s="9"/>
      <c r="G54" s="9"/>
      <c r="H54" s="9"/>
      <c r="I54" s="9"/>
      <c r="J54" s="9"/>
      <c r="K54" s="9"/>
      <c r="L54" s="9"/>
      <c r="M54" s="9"/>
      <c r="N54" s="9"/>
      <c r="O54" s="9"/>
      <c r="P54" s="9"/>
      <c r="Q54" s="9"/>
      <c r="R54" s="9"/>
      <c r="S54" s="9"/>
      <c r="T54" s="9"/>
      <c r="U54" s="9"/>
      <c r="V54" s="9"/>
      <c r="W54" s="9"/>
      <c r="X54" s="9"/>
      <c r="Y54" s="7"/>
    </row>
    <row r="55" spans="1:25" ht="24.6" customHeight="1">
      <c r="A55" s="3"/>
      <c r="B55" s="3"/>
      <c r="C55" s="3"/>
      <c r="D55" s="15"/>
      <c r="E55" s="3"/>
      <c r="F55" s="3"/>
      <c r="G55" s="3"/>
      <c r="H55" s="3"/>
      <c r="I55" s="3"/>
      <c r="J55" s="3"/>
      <c r="K55" s="3"/>
      <c r="L55" s="3"/>
      <c r="M55" s="3"/>
      <c r="N55" s="3"/>
      <c r="O55" s="16"/>
      <c r="P55" s="16"/>
      <c r="Q55" s="16"/>
      <c r="R55" s="16"/>
      <c r="S55" s="16"/>
      <c r="T55" s="16"/>
      <c r="U55" s="3"/>
      <c r="V55" s="3"/>
      <c r="W55" s="3"/>
      <c r="X55" s="3"/>
      <c r="Y55" s="3"/>
    </row>
    <row r="56" spans="1:25" ht="4.5" customHeight="1">
      <c r="A56" s="3"/>
      <c r="B56" s="3"/>
      <c r="C56" s="3"/>
      <c r="D56" s="3"/>
      <c r="E56" s="3"/>
      <c r="F56" s="3"/>
      <c r="G56" s="3"/>
      <c r="H56" s="3"/>
      <c r="I56" s="3"/>
      <c r="J56" s="3"/>
      <c r="K56" s="3"/>
      <c r="L56" s="3"/>
      <c r="M56" s="17"/>
      <c r="N56" s="10"/>
      <c r="O56" s="7"/>
      <c r="P56" s="9"/>
      <c r="Q56" s="7"/>
      <c r="R56" s="9"/>
      <c r="S56" s="9"/>
      <c r="T56" s="9"/>
      <c r="U56" s="9"/>
      <c r="V56" s="9"/>
      <c r="W56" s="9"/>
      <c r="X56" s="3"/>
      <c r="Y56" s="7"/>
    </row>
    <row r="57" spans="1:25" ht="24" customHeight="1">
      <c r="A57" s="3"/>
      <c r="B57" s="3"/>
      <c r="C57" s="3"/>
      <c r="D57" s="3"/>
      <c r="E57" s="3"/>
      <c r="F57" s="3"/>
      <c r="G57" s="3"/>
      <c r="H57" s="3"/>
      <c r="I57" s="3"/>
      <c r="J57" s="3"/>
      <c r="K57" s="3"/>
      <c r="L57" s="3"/>
      <c r="M57" s="17"/>
      <c r="N57" s="10"/>
      <c r="O57" s="8" t="s">
        <v>397</v>
      </c>
      <c r="P57" s="9"/>
      <c r="Q57" s="7"/>
      <c r="R57" s="9" t="s">
        <v>0</v>
      </c>
      <c r="S57" s="252" t="s">
        <v>898</v>
      </c>
      <c r="T57" s="252"/>
      <c r="U57" s="252"/>
      <c r="V57" s="252"/>
      <c r="W57" s="252"/>
      <c r="X57" s="252"/>
      <c r="Y57" s="7"/>
    </row>
    <row r="58" spans="1:25" ht="4.5" customHeight="1">
      <c r="A58" s="3"/>
      <c r="B58" s="3"/>
      <c r="C58" s="3"/>
      <c r="D58" s="3"/>
      <c r="E58" s="3"/>
      <c r="F58" s="3"/>
      <c r="G58" s="3"/>
      <c r="H58" s="3"/>
      <c r="I58" s="3"/>
      <c r="J58" s="3"/>
      <c r="K58" s="3"/>
      <c r="L58" s="3"/>
      <c r="M58" s="17"/>
      <c r="N58" s="3"/>
      <c r="O58" s="7"/>
      <c r="P58" s="9"/>
      <c r="Q58" s="7"/>
      <c r="R58" s="9"/>
      <c r="S58" s="9"/>
      <c r="T58" s="9"/>
      <c r="U58" s="9"/>
      <c r="V58" s="3"/>
      <c r="W58" s="3"/>
      <c r="X58" s="3"/>
      <c r="Y58" s="3"/>
    </row>
    <row r="59" spans="1:25" ht="24" customHeight="1">
      <c r="A59" s="3"/>
      <c r="B59" s="18" t="s">
        <v>398</v>
      </c>
      <c r="C59" s="19"/>
      <c r="D59" s="3"/>
      <c r="E59" s="3"/>
      <c r="F59" s="3"/>
      <c r="G59" s="3"/>
      <c r="H59" s="3"/>
      <c r="I59" s="3"/>
      <c r="J59" s="3"/>
      <c r="K59" s="3"/>
      <c r="L59" s="3"/>
      <c r="M59" s="17"/>
      <c r="N59" s="3"/>
      <c r="O59" s="8" t="s">
        <v>399</v>
      </c>
      <c r="P59" s="9"/>
      <c r="Q59" s="7"/>
      <c r="R59" s="9" t="s">
        <v>0</v>
      </c>
      <c r="S59" s="254">
        <f ca="1">TODAY()</f>
        <v>43890</v>
      </c>
      <c r="T59" s="254"/>
      <c r="U59" s="254"/>
      <c r="V59" s="3"/>
      <c r="W59" s="3"/>
      <c r="X59" s="3"/>
      <c r="Y59" s="3"/>
    </row>
    <row r="60" spans="1:25" ht="24" customHeight="1">
      <c r="A60" s="3"/>
      <c r="B60" s="20" t="s">
        <v>1</v>
      </c>
      <c r="C60" s="19" t="s">
        <v>400</v>
      </c>
      <c r="D60" s="3"/>
      <c r="E60" s="3"/>
      <c r="F60" s="3"/>
      <c r="G60" s="3"/>
      <c r="H60" s="3"/>
      <c r="I60" s="3"/>
      <c r="J60" s="3"/>
      <c r="K60" s="3"/>
      <c r="L60" s="3"/>
      <c r="M60" s="17"/>
      <c r="N60" s="3"/>
      <c r="O60" s="3"/>
      <c r="P60" s="3"/>
      <c r="Q60" s="3"/>
      <c r="R60" s="3"/>
      <c r="S60" s="3"/>
      <c r="T60" s="3"/>
      <c r="U60" s="3"/>
      <c r="V60" s="3"/>
      <c r="W60" s="3"/>
      <c r="X60" s="3"/>
      <c r="Y60" s="3"/>
    </row>
    <row r="61" spans="1:25" ht="15" customHeight="1">
      <c r="A61" s="3"/>
      <c r="B61" s="21"/>
      <c r="C61" s="3"/>
      <c r="D61" s="3"/>
      <c r="E61" s="3"/>
      <c r="F61" s="3"/>
      <c r="G61" s="3"/>
      <c r="H61" s="3"/>
      <c r="I61" s="3"/>
      <c r="J61" s="3"/>
      <c r="K61" s="3"/>
      <c r="L61" s="3"/>
      <c r="M61" s="3"/>
      <c r="N61" s="3"/>
      <c r="O61" s="3"/>
      <c r="P61" s="3"/>
      <c r="Q61" s="3"/>
      <c r="R61" s="3"/>
      <c r="S61" s="3"/>
      <c r="T61" s="3"/>
      <c r="U61" s="3"/>
      <c r="V61" s="3"/>
      <c r="W61" s="3"/>
      <c r="X61" s="3"/>
      <c r="Y61" s="3"/>
    </row>
  </sheetData>
  <protectedRanges>
    <protectedRange sqref="H27:I27 H29:I29 H41:I41 H43:I43 H47:I47 H49:I49 H51:I51 Q41 H7:I7 H53 H17:J17 H33:I33" name="Nama Program Studi"/>
    <protectedRange sqref="S59" name="Tanggal Penilaian AL"/>
    <protectedRange sqref="S57" name="Kota Penilaian AL"/>
    <protectedRange sqref="H5:I5 H31:I31" name="Nama PT"/>
  </protectedRanges>
  <mergeCells count="18">
    <mergeCell ref="S59:U59"/>
    <mergeCell ref="H17:J17"/>
    <mergeCell ref="H47:N47"/>
    <mergeCell ref="H49:Q49"/>
    <mergeCell ref="H45:K45"/>
    <mergeCell ref="H27:N27"/>
    <mergeCell ref="H29:J29"/>
    <mergeCell ref="H31:X31"/>
    <mergeCell ref="H33:X33"/>
    <mergeCell ref="H41:X41"/>
    <mergeCell ref="H43:X43"/>
    <mergeCell ref="A2:Y2"/>
    <mergeCell ref="A3:Y3"/>
    <mergeCell ref="H5:X5"/>
    <mergeCell ref="S57:X57"/>
    <mergeCell ref="H7:N7"/>
    <mergeCell ref="U45:V45"/>
    <mergeCell ref="H51:P51"/>
  </mergeCells>
  <dataValidations count="4">
    <dataValidation type="list" allowBlank="1" showInputMessage="1" showErrorMessage="1" sqref="H17:J17" xr:uid="{00000000-0002-0000-0000-000000000000}">
      <formula1>$H$18:$H$25</formula1>
    </dataValidation>
    <dataValidation type="list" allowBlank="1" showInputMessage="1" showErrorMessage="1" sqref="H35:N39 I9:N15" xr:uid="{00000000-0002-0000-0000-000001000000}">
      <formula1>#REF!</formula1>
    </dataValidation>
    <dataValidation allowBlank="1" showInputMessage="1" showErrorMessage="1" sqref="H47:I47 H27 H29 H53 H51:I51 H49:I49 H43:I43" xr:uid="{00000000-0002-0000-0000-000002000000}"/>
    <dataValidation type="list" allowBlank="1" showInputMessage="1" showErrorMessage="1" sqref="H7:N7" xr:uid="{00000000-0002-0000-0000-000003000000}">
      <formula1>$H$8:$H$15</formula1>
    </dataValidation>
  </dataValidations>
  <hyperlinks>
    <hyperlink ref="H49"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16"/>
  <sheetViews>
    <sheetView zoomScale="140" zoomScaleNormal="140" workbookViewId="0">
      <pane xSplit="1" ySplit="6" topLeftCell="B14" activePane="bottomRight" state="frozen"/>
      <selection pane="topRight"/>
      <selection pane="bottomLeft"/>
      <selection pane="bottomRight" activeCell="A17" sqref="A17:K17"/>
    </sheetView>
  </sheetViews>
  <sheetFormatPr defaultColWidth="9" defaultRowHeight="15"/>
  <cols>
    <col min="1" max="1" width="5.5703125" style="1" customWidth="1"/>
    <col min="2" max="2" width="27.5703125" style="1" customWidth="1"/>
    <col min="3" max="3" width="10.5703125" style="1" customWidth="1"/>
    <col min="4" max="4" width="11.140625" style="1" customWidth="1"/>
    <col min="5" max="5" width="10.140625" style="1" customWidth="1"/>
    <col min="6" max="6" width="7.5703125" style="1" customWidth="1"/>
    <col min="7" max="7" width="10.140625" style="1" customWidth="1"/>
    <col min="8" max="8" width="10.7109375" style="1" customWidth="1"/>
    <col min="9" max="9" width="11.7109375" style="1" customWidth="1"/>
    <col min="10" max="10" width="7.7109375" style="1" customWidth="1"/>
    <col min="11" max="11" width="14.28515625" style="1" customWidth="1"/>
    <col min="12" max="12" width="14.5703125" style="1" customWidth="1"/>
    <col min="13" max="256" width="8.85546875" style="1" customWidth="1"/>
  </cols>
  <sheetData>
    <row r="1" spans="1:12">
      <c r="A1" s="164" t="s">
        <v>57</v>
      </c>
      <c r="B1" s="146"/>
      <c r="C1" s="146"/>
      <c r="D1" s="146"/>
      <c r="E1" s="146"/>
      <c r="F1" s="146"/>
      <c r="G1" s="146"/>
      <c r="H1" s="146"/>
      <c r="I1" s="146"/>
      <c r="J1" s="146"/>
      <c r="K1" s="146"/>
      <c r="L1" s="39" t="s">
        <v>14</v>
      </c>
    </row>
    <row r="2" spans="1:12">
      <c r="A2" s="164"/>
      <c r="B2" s="146"/>
      <c r="C2" s="146"/>
      <c r="D2" s="146"/>
      <c r="E2" s="146"/>
      <c r="F2" s="146"/>
      <c r="G2" s="146"/>
      <c r="H2" s="146"/>
      <c r="I2" s="146"/>
      <c r="J2" s="146"/>
      <c r="K2" s="146"/>
    </row>
    <row r="3" spans="1:12" ht="21.95" customHeight="1">
      <c r="A3" s="280" t="s">
        <v>17</v>
      </c>
      <c r="B3" s="280" t="s">
        <v>44</v>
      </c>
      <c r="C3" s="280" t="s">
        <v>58</v>
      </c>
      <c r="D3" s="280"/>
      <c r="E3" s="280"/>
      <c r="F3" s="280"/>
      <c r="G3" s="280"/>
      <c r="H3" s="280"/>
      <c r="I3" s="280"/>
      <c r="J3" s="280"/>
      <c r="K3" s="280" t="s">
        <v>261</v>
      </c>
    </row>
    <row r="4" spans="1:12" ht="30" customHeight="1">
      <c r="A4" s="280"/>
      <c r="B4" s="280"/>
      <c r="C4" s="280" t="s">
        <v>59</v>
      </c>
      <c r="D4" s="280"/>
      <c r="E4" s="280"/>
      <c r="F4" s="280"/>
      <c r="G4" s="280" t="s">
        <v>60</v>
      </c>
      <c r="H4" s="280"/>
      <c r="I4" s="280"/>
      <c r="J4" s="280"/>
      <c r="K4" s="280"/>
    </row>
    <row r="5" spans="1:12" ht="25.5">
      <c r="A5" s="280"/>
      <c r="B5" s="280"/>
      <c r="C5" s="165" t="s">
        <v>625</v>
      </c>
      <c r="D5" s="165" t="s">
        <v>624</v>
      </c>
      <c r="E5" s="165" t="s">
        <v>623</v>
      </c>
      <c r="F5" s="165" t="s">
        <v>136</v>
      </c>
      <c r="G5" s="165" t="s">
        <v>625</v>
      </c>
      <c r="H5" s="165" t="s">
        <v>624</v>
      </c>
      <c r="I5" s="165" t="s">
        <v>623</v>
      </c>
      <c r="J5" s="165" t="s">
        <v>136</v>
      </c>
      <c r="K5" s="280"/>
    </row>
    <row r="6" spans="1:12">
      <c r="A6" s="157">
        <v>1</v>
      </c>
      <c r="B6" s="157">
        <v>2</v>
      </c>
      <c r="C6" s="157">
        <v>3</v>
      </c>
      <c r="D6" s="157">
        <v>4</v>
      </c>
      <c r="E6" s="157">
        <v>5</v>
      </c>
      <c r="F6" s="157">
        <v>6</v>
      </c>
      <c r="G6" s="157">
        <v>7</v>
      </c>
      <c r="H6" s="157">
        <v>8</v>
      </c>
      <c r="I6" s="157">
        <v>9</v>
      </c>
      <c r="J6" s="157">
        <v>10</v>
      </c>
      <c r="K6" s="157">
        <v>11</v>
      </c>
    </row>
    <row r="7" spans="1:12" ht="15.75">
      <c r="A7" s="159">
        <v>1</v>
      </c>
      <c r="B7" s="103" t="s">
        <v>452</v>
      </c>
      <c r="C7" s="160">
        <v>3</v>
      </c>
      <c r="D7" s="160">
        <v>1</v>
      </c>
      <c r="E7" s="160">
        <v>2</v>
      </c>
      <c r="F7" s="166">
        <f t="shared" ref="F7:F16" si="0">AVERAGE(C7:E7)</f>
        <v>2</v>
      </c>
      <c r="G7" s="160">
        <v>4</v>
      </c>
      <c r="H7" s="160">
        <v>1</v>
      </c>
      <c r="I7" s="160">
        <v>1</v>
      </c>
      <c r="J7" s="166">
        <f t="shared" ref="J7:J16" si="1">AVERAGE(G7:I7)</f>
        <v>2</v>
      </c>
      <c r="K7" s="166">
        <f t="shared" ref="K7:K16" si="2">AVERAGE(F7,J7)</f>
        <v>2</v>
      </c>
    </row>
    <row r="8" spans="1:12" ht="31.5">
      <c r="A8" s="159">
        <v>2</v>
      </c>
      <c r="B8" s="91" t="s">
        <v>448</v>
      </c>
      <c r="C8" s="160">
        <v>1</v>
      </c>
      <c r="D8" s="160">
        <v>3</v>
      </c>
      <c r="E8" s="160">
        <v>9</v>
      </c>
      <c r="F8" s="166">
        <f t="shared" si="0"/>
        <v>4.333333333333333</v>
      </c>
      <c r="G8" s="160">
        <v>6</v>
      </c>
      <c r="H8" s="160">
        <v>5</v>
      </c>
      <c r="I8" s="160">
        <v>4</v>
      </c>
      <c r="J8" s="166">
        <f t="shared" si="1"/>
        <v>5</v>
      </c>
      <c r="K8" s="166">
        <f t="shared" si="2"/>
        <v>4.6666666666666661</v>
      </c>
    </row>
    <row r="9" spans="1:12" ht="30">
      <c r="A9" s="159">
        <v>3</v>
      </c>
      <c r="B9" s="90" t="s">
        <v>449</v>
      </c>
      <c r="C9" s="160">
        <v>2</v>
      </c>
      <c r="D9" s="160">
        <v>2</v>
      </c>
      <c r="E9" s="160">
        <v>4</v>
      </c>
      <c r="F9" s="166">
        <f t="shared" si="0"/>
        <v>2.6666666666666665</v>
      </c>
      <c r="G9" s="160">
        <v>6</v>
      </c>
      <c r="H9" s="160">
        <v>6</v>
      </c>
      <c r="I9" s="160">
        <v>6</v>
      </c>
      <c r="J9" s="166">
        <f t="shared" si="1"/>
        <v>6</v>
      </c>
      <c r="K9" s="166">
        <f t="shared" si="2"/>
        <v>4.333333333333333</v>
      </c>
    </row>
    <row r="10" spans="1:12">
      <c r="A10" s="159">
        <v>4</v>
      </c>
      <c r="B10" s="90" t="s">
        <v>450</v>
      </c>
      <c r="C10" s="160">
        <v>1</v>
      </c>
      <c r="D10" s="160">
        <v>1</v>
      </c>
      <c r="E10" s="160">
        <v>10</v>
      </c>
      <c r="F10" s="166">
        <f t="shared" si="0"/>
        <v>4</v>
      </c>
      <c r="G10" s="160">
        <v>6</v>
      </c>
      <c r="H10" s="160">
        <v>5</v>
      </c>
      <c r="I10" s="160">
        <v>2</v>
      </c>
      <c r="J10" s="166">
        <f t="shared" si="1"/>
        <v>4.333333333333333</v>
      </c>
      <c r="K10" s="166">
        <f t="shared" si="2"/>
        <v>4.1666666666666661</v>
      </c>
    </row>
    <row r="11" spans="1:12">
      <c r="A11" s="159">
        <v>5</v>
      </c>
      <c r="B11" s="90" t="s">
        <v>539</v>
      </c>
      <c r="C11" s="160">
        <v>3</v>
      </c>
      <c r="D11" s="160">
        <v>1</v>
      </c>
      <c r="E11" s="160">
        <v>3</v>
      </c>
      <c r="F11" s="166">
        <f t="shared" si="0"/>
        <v>2.3333333333333335</v>
      </c>
      <c r="G11" s="160">
        <v>5</v>
      </c>
      <c r="H11" s="160">
        <v>6</v>
      </c>
      <c r="I11" s="160">
        <v>7</v>
      </c>
      <c r="J11" s="166">
        <f t="shared" si="1"/>
        <v>6</v>
      </c>
      <c r="K11" s="166">
        <f t="shared" si="2"/>
        <v>4.166666666666667</v>
      </c>
    </row>
    <row r="12" spans="1:12" ht="30">
      <c r="A12" s="159">
        <v>6</v>
      </c>
      <c r="B12" s="104" t="s">
        <v>456</v>
      </c>
      <c r="C12" s="160">
        <v>7</v>
      </c>
      <c r="D12" s="160">
        <v>2</v>
      </c>
      <c r="E12" s="160">
        <v>7</v>
      </c>
      <c r="F12" s="166">
        <f t="shared" si="0"/>
        <v>5.333333333333333</v>
      </c>
      <c r="G12" s="160">
        <v>2</v>
      </c>
      <c r="H12" s="160">
        <v>3</v>
      </c>
      <c r="I12" s="160">
        <v>2</v>
      </c>
      <c r="J12" s="166">
        <f t="shared" si="1"/>
        <v>2.3333333333333335</v>
      </c>
      <c r="K12" s="166">
        <f t="shared" si="2"/>
        <v>3.833333333333333</v>
      </c>
    </row>
    <row r="13" spans="1:12">
      <c r="A13" s="159">
        <v>7</v>
      </c>
      <c r="B13" s="90" t="s">
        <v>635</v>
      </c>
      <c r="C13" s="160">
        <v>1</v>
      </c>
      <c r="D13" s="160">
        <v>1</v>
      </c>
      <c r="E13" s="160">
        <v>3</v>
      </c>
      <c r="F13" s="166">
        <f t="shared" si="0"/>
        <v>1.6666666666666667</v>
      </c>
      <c r="G13" s="160">
        <v>10</v>
      </c>
      <c r="H13" s="160">
        <v>6</v>
      </c>
      <c r="I13" s="160">
        <v>7</v>
      </c>
      <c r="J13" s="166">
        <f t="shared" si="1"/>
        <v>7.666666666666667</v>
      </c>
      <c r="K13" s="166">
        <f t="shared" si="2"/>
        <v>4.666666666666667</v>
      </c>
    </row>
    <row r="14" spans="1:12">
      <c r="A14" s="159">
        <v>8</v>
      </c>
      <c r="B14" s="82" t="s">
        <v>451</v>
      </c>
      <c r="C14" s="160">
        <v>5</v>
      </c>
      <c r="D14" s="160">
        <v>5</v>
      </c>
      <c r="E14" s="160">
        <v>1</v>
      </c>
      <c r="F14" s="166">
        <f t="shared" si="0"/>
        <v>3.6666666666666665</v>
      </c>
      <c r="G14" s="160">
        <v>3</v>
      </c>
      <c r="H14" s="160">
        <v>4</v>
      </c>
      <c r="I14" s="160">
        <v>8</v>
      </c>
      <c r="J14" s="166">
        <f t="shared" si="1"/>
        <v>5</v>
      </c>
      <c r="K14" s="166">
        <f t="shared" si="2"/>
        <v>4.333333333333333</v>
      </c>
    </row>
    <row r="15" spans="1:12" ht="15.75">
      <c r="A15" s="159">
        <v>9</v>
      </c>
      <c r="B15" s="103" t="s">
        <v>454</v>
      </c>
      <c r="C15" s="160">
        <v>1</v>
      </c>
      <c r="D15" s="160">
        <v>0</v>
      </c>
      <c r="E15" s="160">
        <v>3</v>
      </c>
      <c r="F15" s="166">
        <f t="shared" si="0"/>
        <v>1.3333333333333333</v>
      </c>
      <c r="G15" s="160">
        <v>4</v>
      </c>
      <c r="H15" s="160">
        <v>7</v>
      </c>
      <c r="I15" s="160">
        <v>3</v>
      </c>
      <c r="J15" s="166">
        <f t="shared" si="1"/>
        <v>4.666666666666667</v>
      </c>
      <c r="K15" s="166">
        <f t="shared" si="2"/>
        <v>3</v>
      </c>
    </row>
    <row r="16" spans="1:12" ht="30">
      <c r="A16" s="159">
        <v>10</v>
      </c>
      <c r="B16" s="104" t="s">
        <v>453</v>
      </c>
      <c r="C16" s="160">
        <v>1</v>
      </c>
      <c r="D16" s="160">
        <v>0</v>
      </c>
      <c r="E16" s="160">
        <v>2</v>
      </c>
      <c r="F16" s="166">
        <f t="shared" si="0"/>
        <v>1</v>
      </c>
      <c r="G16" s="160">
        <v>9</v>
      </c>
      <c r="H16" s="160">
        <v>6</v>
      </c>
      <c r="I16" s="160">
        <v>9</v>
      </c>
      <c r="J16" s="166">
        <f t="shared" si="1"/>
        <v>8</v>
      </c>
      <c r="K16" s="166">
        <f t="shared" si="2"/>
        <v>4.5</v>
      </c>
    </row>
  </sheetData>
  <mergeCells count="6">
    <mergeCell ref="A3:A5"/>
    <mergeCell ref="B3:B5"/>
    <mergeCell ref="C3:J3"/>
    <mergeCell ref="K3:K5"/>
    <mergeCell ref="C4:F4"/>
    <mergeCell ref="G4:J4"/>
  </mergeCells>
  <hyperlinks>
    <hyperlink ref="L1" location="'Daftar Tabel'!A1" display="&lt;&lt;&lt; Daftar Tabel" xr:uid="{00000000-0004-0000-0900-000000000000}"/>
  </hyperlink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32"/>
  <sheetViews>
    <sheetView zoomScale="140" zoomScaleNormal="140" workbookViewId="0">
      <pane xSplit="1" ySplit="10" topLeftCell="B30" activePane="bottomRight" state="frozen"/>
      <selection pane="topRight"/>
      <selection pane="bottomLeft"/>
      <selection pane="bottomRight" activeCell="B26" sqref="B26"/>
    </sheetView>
  </sheetViews>
  <sheetFormatPr defaultColWidth="9" defaultRowHeight="15"/>
  <cols>
    <col min="1" max="1" width="5.5703125" style="1" customWidth="1"/>
    <col min="2" max="2" width="24.140625" style="1" customWidth="1"/>
    <col min="3" max="7" width="10.5703125" style="1" customWidth="1"/>
    <col min="8" max="8" width="9.85546875" style="1" customWidth="1"/>
    <col min="9" max="9" width="10.5703125" style="1" customWidth="1"/>
    <col min="10" max="10" width="9.28515625" style="1" customWidth="1"/>
    <col min="11" max="11" width="9.42578125" style="1" customWidth="1"/>
    <col min="12" max="12" width="14.5703125" style="1" customWidth="1"/>
    <col min="13" max="256" width="8.85546875" style="1" customWidth="1"/>
  </cols>
  <sheetData>
    <row r="1" spans="1:13">
      <c r="A1" s="146" t="s">
        <v>62</v>
      </c>
      <c r="B1" s="146"/>
      <c r="C1" s="146"/>
      <c r="D1" s="146"/>
      <c r="E1" s="146"/>
      <c r="F1" s="146"/>
      <c r="G1" s="146"/>
      <c r="H1" s="146"/>
      <c r="I1" s="146"/>
      <c r="J1" s="146"/>
      <c r="K1" s="146"/>
      <c r="L1" s="39" t="s">
        <v>14</v>
      </c>
    </row>
    <row r="2" spans="1:13">
      <c r="A2" s="146"/>
      <c r="B2" s="146"/>
      <c r="C2" s="146"/>
      <c r="D2" s="146"/>
      <c r="E2" s="146"/>
      <c r="F2" s="146"/>
      <c r="G2" s="146"/>
      <c r="H2" s="146"/>
      <c r="I2" s="146"/>
      <c r="J2" s="146"/>
      <c r="K2" s="146"/>
    </row>
    <row r="3" spans="1:13" hidden="1">
      <c r="A3" s="146"/>
      <c r="B3" s="146" t="s">
        <v>15</v>
      </c>
      <c r="C3" s="146"/>
      <c r="D3" s="146"/>
      <c r="E3" s="146"/>
      <c r="F3" s="146"/>
      <c r="G3" s="146"/>
      <c r="H3" s="146"/>
      <c r="I3" s="146"/>
      <c r="J3" s="146"/>
      <c r="K3" s="146"/>
    </row>
    <row r="4" spans="1:13" hidden="1">
      <c r="A4" s="146"/>
      <c r="B4" s="146"/>
      <c r="C4" s="146"/>
      <c r="D4" s="146"/>
      <c r="E4" s="146"/>
      <c r="F4" s="146"/>
      <c r="G4" s="146"/>
      <c r="H4" s="146"/>
      <c r="I4" s="146"/>
      <c r="J4" s="146"/>
      <c r="K4" s="146"/>
    </row>
    <row r="5" spans="1:13" hidden="1">
      <c r="A5" s="146"/>
      <c r="B5" s="146" t="s">
        <v>16</v>
      </c>
      <c r="C5" s="146"/>
      <c r="D5" s="146"/>
      <c r="E5" s="146"/>
      <c r="F5" s="146"/>
      <c r="G5" s="146"/>
      <c r="H5" s="146"/>
      <c r="I5" s="146"/>
      <c r="J5" s="146"/>
      <c r="K5" s="146"/>
    </row>
    <row r="6" spans="1:13" hidden="1">
      <c r="A6" s="146"/>
      <c r="B6" s="146"/>
      <c r="C6" s="146"/>
      <c r="D6" s="146"/>
      <c r="E6" s="146"/>
      <c r="F6" s="146"/>
      <c r="G6" s="146"/>
      <c r="H6" s="146"/>
      <c r="I6" s="146"/>
      <c r="J6" s="146"/>
      <c r="K6" s="146"/>
    </row>
    <row r="7" spans="1:13" ht="29.45" customHeight="1">
      <c r="A7" s="268" t="s">
        <v>17</v>
      </c>
      <c r="B7" s="268" t="s">
        <v>63</v>
      </c>
      <c r="C7" s="268" t="s">
        <v>64</v>
      </c>
      <c r="D7" s="270" t="s">
        <v>65</v>
      </c>
      <c r="E7" s="282"/>
      <c r="F7" s="282"/>
      <c r="G7" s="282"/>
      <c r="H7" s="282"/>
      <c r="I7" s="271"/>
      <c r="J7" s="268" t="s">
        <v>66</v>
      </c>
      <c r="K7" s="268" t="s">
        <v>67</v>
      </c>
    </row>
    <row r="8" spans="1:13" ht="30" customHeight="1">
      <c r="A8" s="281"/>
      <c r="B8" s="281"/>
      <c r="C8" s="281"/>
      <c r="D8" s="270" t="s">
        <v>68</v>
      </c>
      <c r="E8" s="282"/>
      <c r="F8" s="271"/>
      <c r="G8" s="268" t="s">
        <v>41</v>
      </c>
      <c r="H8" s="268" t="s">
        <v>42</v>
      </c>
      <c r="I8" s="268" t="s">
        <v>69</v>
      </c>
      <c r="J8" s="281"/>
      <c r="K8" s="281"/>
    </row>
    <row r="9" spans="1:13" ht="32.1" customHeight="1">
      <c r="A9" s="269"/>
      <c r="B9" s="269"/>
      <c r="C9" s="269"/>
      <c r="D9" s="155" t="s">
        <v>70</v>
      </c>
      <c r="E9" s="155" t="s">
        <v>71</v>
      </c>
      <c r="F9" s="155" t="s">
        <v>72</v>
      </c>
      <c r="G9" s="269"/>
      <c r="H9" s="269"/>
      <c r="I9" s="269"/>
      <c r="J9" s="269"/>
      <c r="K9" s="269"/>
    </row>
    <row r="10" spans="1:13">
      <c r="A10" s="157">
        <v>1</v>
      </c>
      <c r="B10" s="157">
        <v>2</v>
      </c>
      <c r="C10" s="157">
        <v>3</v>
      </c>
      <c r="D10" s="157">
        <v>4</v>
      </c>
      <c r="E10" s="157">
        <v>5</v>
      </c>
      <c r="F10" s="157">
        <v>6</v>
      </c>
      <c r="G10" s="157">
        <v>7</v>
      </c>
      <c r="H10" s="157">
        <v>8</v>
      </c>
      <c r="I10" s="157">
        <v>9</v>
      </c>
      <c r="J10" s="157">
        <v>10</v>
      </c>
      <c r="K10" s="157">
        <v>11</v>
      </c>
    </row>
    <row r="11" spans="1:13" ht="31.5">
      <c r="A11" s="159">
        <v>1</v>
      </c>
      <c r="B11" s="103" t="s">
        <v>452</v>
      </c>
      <c r="C11" s="160" t="s">
        <v>16</v>
      </c>
      <c r="D11" s="160">
        <v>12</v>
      </c>
      <c r="E11" s="160">
        <v>12</v>
      </c>
      <c r="F11" s="160">
        <v>0</v>
      </c>
      <c r="G11" s="160">
        <v>1</v>
      </c>
      <c r="H11" s="160">
        <v>1</v>
      </c>
      <c r="I11" s="160">
        <v>0</v>
      </c>
      <c r="J11" s="160">
        <f>SUM(D11:I11)</f>
        <v>26</v>
      </c>
      <c r="K11" s="160">
        <f>J11/2</f>
        <v>13</v>
      </c>
      <c r="M11" s="1" t="s">
        <v>838</v>
      </c>
    </row>
    <row r="12" spans="1:13" ht="31.5">
      <c r="A12" s="159">
        <v>2</v>
      </c>
      <c r="B12" s="91" t="s">
        <v>448</v>
      </c>
      <c r="C12" s="160" t="s">
        <v>16</v>
      </c>
      <c r="D12" s="160">
        <v>15</v>
      </c>
      <c r="E12" s="160">
        <v>14</v>
      </c>
      <c r="F12" s="160">
        <v>0</v>
      </c>
      <c r="G12" s="160">
        <v>2</v>
      </c>
      <c r="H12" s="160">
        <v>1</v>
      </c>
      <c r="I12" s="160">
        <v>0</v>
      </c>
      <c r="J12" s="160">
        <f t="shared" ref="J12:J22" si="0">SUM(D12:I12)</f>
        <v>32</v>
      </c>
      <c r="K12" s="160">
        <f t="shared" ref="K12:K22" si="1">J12/2</f>
        <v>16</v>
      </c>
    </row>
    <row r="13" spans="1:13" ht="30">
      <c r="A13" s="159">
        <v>3</v>
      </c>
      <c r="B13" s="90" t="s">
        <v>449</v>
      </c>
      <c r="C13" s="160" t="s">
        <v>16</v>
      </c>
      <c r="D13" s="160">
        <v>14</v>
      </c>
      <c r="E13" s="160">
        <v>12</v>
      </c>
      <c r="F13" s="160">
        <v>0</v>
      </c>
      <c r="G13" s="160">
        <v>3</v>
      </c>
      <c r="H13" s="160">
        <v>1</v>
      </c>
      <c r="I13" s="160">
        <v>0</v>
      </c>
      <c r="J13" s="160">
        <f t="shared" si="0"/>
        <v>30</v>
      </c>
      <c r="K13" s="160">
        <f t="shared" si="1"/>
        <v>15</v>
      </c>
    </row>
    <row r="14" spans="1:13" ht="30">
      <c r="A14" s="159">
        <v>4</v>
      </c>
      <c r="B14" s="90" t="s">
        <v>450</v>
      </c>
      <c r="C14" s="160" t="s">
        <v>16</v>
      </c>
      <c r="D14" s="160">
        <v>4</v>
      </c>
      <c r="E14" s="160">
        <v>10</v>
      </c>
      <c r="F14" s="160">
        <v>0</v>
      </c>
      <c r="G14" s="160">
        <v>3</v>
      </c>
      <c r="H14" s="160">
        <v>1</v>
      </c>
      <c r="I14" s="160">
        <v>8</v>
      </c>
      <c r="J14" s="160">
        <f t="shared" si="0"/>
        <v>26</v>
      </c>
      <c r="K14" s="160">
        <f t="shared" si="1"/>
        <v>13</v>
      </c>
    </row>
    <row r="15" spans="1:13" ht="30">
      <c r="A15" s="159">
        <v>5</v>
      </c>
      <c r="B15" s="90" t="s">
        <v>539</v>
      </c>
      <c r="C15" s="160" t="s">
        <v>16</v>
      </c>
      <c r="D15" s="160">
        <v>4</v>
      </c>
      <c r="E15" s="160">
        <v>14</v>
      </c>
      <c r="F15" s="160">
        <v>0</v>
      </c>
      <c r="G15" s="160">
        <v>0</v>
      </c>
      <c r="H15" s="160" t="s">
        <v>839</v>
      </c>
      <c r="I15" s="160">
        <v>8</v>
      </c>
      <c r="J15" s="160">
        <f t="shared" si="0"/>
        <v>26</v>
      </c>
      <c r="K15" s="160">
        <f>J15/2</f>
        <v>13</v>
      </c>
    </row>
    <row r="16" spans="1:13" ht="30">
      <c r="A16" s="159">
        <v>6</v>
      </c>
      <c r="B16" s="104" t="s">
        <v>456</v>
      </c>
      <c r="C16" s="160" t="s">
        <v>16</v>
      </c>
      <c r="D16" s="160">
        <v>4</v>
      </c>
      <c r="E16" s="160">
        <v>10</v>
      </c>
      <c r="F16" s="160">
        <v>0</v>
      </c>
      <c r="G16" s="160">
        <v>3</v>
      </c>
      <c r="H16" s="160">
        <v>1</v>
      </c>
      <c r="I16" s="160">
        <v>8</v>
      </c>
      <c r="J16" s="160">
        <f t="shared" si="0"/>
        <v>26</v>
      </c>
      <c r="K16" s="160">
        <f t="shared" si="1"/>
        <v>13</v>
      </c>
    </row>
    <row r="17" spans="1:11" ht="30">
      <c r="A17" s="159">
        <v>7</v>
      </c>
      <c r="B17" s="90" t="s">
        <v>635</v>
      </c>
      <c r="C17" s="160" t="s">
        <v>16</v>
      </c>
      <c r="D17" s="160">
        <v>4</v>
      </c>
      <c r="E17" s="160">
        <v>4</v>
      </c>
      <c r="F17" s="160">
        <v>0</v>
      </c>
      <c r="G17" s="160">
        <v>5</v>
      </c>
      <c r="H17" s="160">
        <v>1</v>
      </c>
      <c r="I17" s="160">
        <v>12</v>
      </c>
      <c r="J17" s="160">
        <f t="shared" si="0"/>
        <v>26</v>
      </c>
      <c r="K17" s="160">
        <f t="shared" si="1"/>
        <v>13</v>
      </c>
    </row>
    <row r="18" spans="1:11" ht="30">
      <c r="A18" s="159">
        <v>8</v>
      </c>
      <c r="B18" s="82" t="s">
        <v>451</v>
      </c>
      <c r="C18" s="160" t="s">
        <v>16</v>
      </c>
      <c r="D18" s="160">
        <v>4</v>
      </c>
      <c r="E18" s="160">
        <v>14</v>
      </c>
      <c r="F18" s="160">
        <v>0</v>
      </c>
      <c r="G18" s="160">
        <v>3</v>
      </c>
      <c r="H18" s="160">
        <v>3</v>
      </c>
      <c r="I18" s="160">
        <v>0</v>
      </c>
      <c r="J18" s="160">
        <f t="shared" si="0"/>
        <v>24</v>
      </c>
      <c r="K18" s="160">
        <f t="shared" si="1"/>
        <v>12</v>
      </c>
    </row>
    <row r="19" spans="1:11" ht="15.75">
      <c r="A19" s="159">
        <v>9</v>
      </c>
      <c r="B19" s="103" t="s">
        <v>454</v>
      </c>
      <c r="C19" s="160" t="s">
        <v>16</v>
      </c>
      <c r="D19" s="160">
        <v>16</v>
      </c>
      <c r="E19" s="160">
        <v>14</v>
      </c>
      <c r="F19" s="160">
        <v>0</v>
      </c>
      <c r="G19" s="160">
        <v>1</v>
      </c>
      <c r="H19" s="160" t="s">
        <v>839</v>
      </c>
      <c r="I19" s="160">
        <v>0</v>
      </c>
      <c r="J19" s="160">
        <f t="shared" si="0"/>
        <v>31</v>
      </c>
      <c r="K19" s="160">
        <f t="shared" si="1"/>
        <v>15.5</v>
      </c>
    </row>
    <row r="20" spans="1:11" ht="30">
      <c r="A20" s="159">
        <v>10</v>
      </c>
      <c r="B20" s="104" t="s">
        <v>453</v>
      </c>
      <c r="C20" s="160" t="s">
        <v>16</v>
      </c>
      <c r="D20" s="160">
        <v>9</v>
      </c>
      <c r="E20" s="160">
        <v>14</v>
      </c>
      <c r="F20" s="160">
        <v>0</v>
      </c>
      <c r="G20" s="160">
        <v>0</v>
      </c>
      <c r="H20" s="160">
        <v>1</v>
      </c>
      <c r="I20" s="160">
        <v>0</v>
      </c>
      <c r="J20" s="160">
        <f t="shared" si="0"/>
        <v>24</v>
      </c>
      <c r="K20" s="160">
        <f t="shared" si="1"/>
        <v>12</v>
      </c>
    </row>
    <row r="21" spans="1:11" ht="30">
      <c r="A21" s="159">
        <v>11</v>
      </c>
      <c r="B21" s="104" t="s">
        <v>637</v>
      </c>
      <c r="C21" s="160" t="s">
        <v>16</v>
      </c>
      <c r="D21" s="160">
        <v>9</v>
      </c>
      <c r="E21" s="160">
        <v>16</v>
      </c>
      <c r="F21" s="160">
        <v>0</v>
      </c>
      <c r="G21" s="160">
        <v>3</v>
      </c>
      <c r="H21" s="160">
        <v>1</v>
      </c>
      <c r="I21" s="160">
        <v>0</v>
      </c>
      <c r="J21" s="160">
        <f t="shared" si="0"/>
        <v>29</v>
      </c>
      <c r="K21" s="160">
        <f t="shared" si="1"/>
        <v>14.5</v>
      </c>
    </row>
    <row r="22" spans="1:11" ht="30">
      <c r="A22" s="159">
        <v>12</v>
      </c>
      <c r="B22" s="90" t="s">
        <v>639</v>
      </c>
      <c r="C22" s="160" t="s">
        <v>16</v>
      </c>
      <c r="D22" s="160">
        <v>4</v>
      </c>
      <c r="E22" s="160">
        <v>12</v>
      </c>
      <c r="F22" s="160">
        <v>0</v>
      </c>
      <c r="G22" s="160">
        <v>1.5</v>
      </c>
      <c r="H22" s="160">
        <v>3</v>
      </c>
      <c r="I22" s="160">
        <v>0</v>
      </c>
      <c r="J22" s="160">
        <f t="shared" si="0"/>
        <v>20.5</v>
      </c>
      <c r="K22" s="160">
        <f t="shared" si="1"/>
        <v>10.25</v>
      </c>
    </row>
    <row r="23" spans="1:11" ht="15.75">
      <c r="A23" s="160">
        <v>13</v>
      </c>
      <c r="B23" s="103" t="s">
        <v>638</v>
      </c>
      <c r="C23" s="160" t="s">
        <v>16</v>
      </c>
      <c r="D23" s="160">
        <v>10</v>
      </c>
      <c r="E23" s="160">
        <v>18</v>
      </c>
      <c r="F23" s="160">
        <v>0</v>
      </c>
      <c r="G23" s="160">
        <v>0</v>
      </c>
      <c r="H23" s="160">
        <v>1</v>
      </c>
      <c r="I23" s="160">
        <v>0</v>
      </c>
      <c r="J23" s="160">
        <f t="shared" ref="J23:J32" si="2">SUM(D23:I23)</f>
        <v>29</v>
      </c>
      <c r="K23" s="160">
        <f t="shared" ref="K23:K32" si="3">J23/2</f>
        <v>14.5</v>
      </c>
    </row>
    <row r="24" spans="1:11">
      <c r="A24" s="159">
        <v>14</v>
      </c>
      <c r="B24" s="104" t="s">
        <v>636</v>
      </c>
      <c r="C24" s="160" t="s">
        <v>16</v>
      </c>
      <c r="D24" s="160">
        <v>8</v>
      </c>
      <c r="E24" s="160">
        <v>18</v>
      </c>
      <c r="F24" s="160">
        <v>0</v>
      </c>
      <c r="G24" s="160">
        <v>0</v>
      </c>
      <c r="H24" s="160">
        <v>1</v>
      </c>
      <c r="I24" s="160">
        <v>0</v>
      </c>
      <c r="J24" s="160">
        <f t="shared" si="2"/>
        <v>27</v>
      </c>
      <c r="K24" s="160">
        <f t="shared" si="3"/>
        <v>13.5</v>
      </c>
    </row>
    <row r="25" spans="1:11">
      <c r="A25" s="159">
        <v>15</v>
      </c>
      <c r="B25" s="105" t="s">
        <v>640</v>
      </c>
      <c r="C25" s="160" t="s">
        <v>16</v>
      </c>
      <c r="D25" s="160">
        <v>13</v>
      </c>
      <c r="E25" s="160">
        <v>12</v>
      </c>
      <c r="F25" s="160">
        <v>0</v>
      </c>
      <c r="G25" s="160">
        <v>3</v>
      </c>
      <c r="H25" s="160">
        <v>0.5</v>
      </c>
      <c r="I25" s="160">
        <v>3</v>
      </c>
      <c r="J25" s="160">
        <f t="shared" si="2"/>
        <v>31.5</v>
      </c>
      <c r="K25" s="160">
        <f t="shared" si="3"/>
        <v>15.75</v>
      </c>
    </row>
    <row r="26" spans="1:11" ht="31.5">
      <c r="A26" s="159">
        <v>16</v>
      </c>
      <c r="B26" s="103" t="s">
        <v>458</v>
      </c>
      <c r="C26" s="160" t="s">
        <v>16</v>
      </c>
      <c r="D26" s="160">
        <v>10</v>
      </c>
      <c r="E26" s="160">
        <v>16</v>
      </c>
      <c r="F26" s="160">
        <v>0</v>
      </c>
      <c r="G26" s="160">
        <v>3</v>
      </c>
      <c r="H26" s="160">
        <v>0.5</v>
      </c>
      <c r="I26" s="160">
        <v>0</v>
      </c>
      <c r="J26" s="160">
        <f t="shared" si="2"/>
        <v>29.5</v>
      </c>
      <c r="K26" s="160">
        <f t="shared" si="3"/>
        <v>14.75</v>
      </c>
    </row>
    <row r="27" spans="1:11" ht="15.75">
      <c r="A27" s="159">
        <v>17</v>
      </c>
      <c r="B27" s="103" t="s">
        <v>459</v>
      </c>
      <c r="C27" s="160" t="s">
        <v>16</v>
      </c>
      <c r="D27" s="160">
        <v>14</v>
      </c>
      <c r="E27" s="160">
        <v>14</v>
      </c>
      <c r="F27" s="160">
        <v>0</v>
      </c>
      <c r="G27" s="160">
        <v>3</v>
      </c>
      <c r="H27" s="160">
        <v>1</v>
      </c>
      <c r="I27" s="160">
        <v>0</v>
      </c>
      <c r="J27" s="160">
        <f t="shared" si="2"/>
        <v>32</v>
      </c>
      <c r="K27" s="160">
        <f t="shared" si="3"/>
        <v>16</v>
      </c>
    </row>
    <row r="28" spans="1:11" ht="30">
      <c r="A28" s="159">
        <v>18</v>
      </c>
      <c r="B28" s="104" t="s">
        <v>457</v>
      </c>
      <c r="C28" s="160" t="s">
        <v>16</v>
      </c>
      <c r="D28" s="160">
        <v>10</v>
      </c>
      <c r="E28" s="160">
        <v>14</v>
      </c>
      <c r="F28" s="160">
        <v>0</v>
      </c>
      <c r="G28" s="160">
        <v>3</v>
      </c>
      <c r="H28" s="160" t="s">
        <v>839</v>
      </c>
      <c r="I28" s="160">
        <v>3</v>
      </c>
      <c r="J28" s="160">
        <f t="shared" si="2"/>
        <v>30</v>
      </c>
      <c r="K28" s="160">
        <f t="shared" si="3"/>
        <v>15</v>
      </c>
    </row>
    <row r="29" spans="1:11" ht="30">
      <c r="A29" s="159">
        <v>19</v>
      </c>
      <c r="B29" s="104" t="s">
        <v>455</v>
      </c>
      <c r="C29" s="160" t="s">
        <v>16</v>
      </c>
      <c r="D29" s="160">
        <v>10</v>
      </c>
      <c r="E29" s="160">
        <v>16</v>
      </c>
      <c r="F29" s="160">
        <v>0</v>
      </c>
      <c r="G29" s="160">
        <v>0</v>
      </c>
      <c r="H29" s="160" t="s">
        <v>839</v>
      </c>
      <c r="I29" s="160">
        <v>3</v>
      </c>
      <c r="J29" s="160">
        <f t="shared" si="2"/>
        <v>29</v>
      </c>
      <c r="K29" s="160">
        <f t="shared" si="3"/>
        <v>14.5</v>
      </c>
    </row>
    <row r="30" spans="1:11">
      <c r="A30" s="159">
        <v>20</v>
      </c>
      <c r="B30" s="104" t="s">
        <v>647</v>
      </c>
      <c r="C30" s="160" t="s">
        <v>16</v>
      </c>
      <c r="D30" s="160">
        <v>4</v>
      </c>
      <c r="E30" s="160">
        <v>18</v>
      </c>
      <c r="F30" s="160">
        <v>0</v>
      </c>
      <c r="G30" s="160">
        <v>0</v>
      </c>
      <c r="H30" s="160">
        <v>0.5</v>
      </c>
      <c r="I30" s="160">
        <v>3</v>
      </c>
      <c r="J30" s="160">
        <f t="shared" si="2"/>
        <v>25.5</v>
      </c>
      <c r="K30" s="160">
        <f t="shared" si="3"/>
        <v>12.75</v>
      </c>
    </row>
    <row r="31" spans="1:11">
      <c r="A31" s="159">
        <v>21</v>
      </c>
      <c r="B31" s="104" t="s">
        <v>664</v>
      </c>
      <c r="C31" s="160" t="s">
        <v>16</v>
      </c>
      <c r="D31" s="160">
        <v>4</v>
      </c>
      <c r="E31" s="160">
        <v>18</v>
      </c>
      <c r="F31" s="160">
        <v>0</v>
      </c>
      <c r="G31" s="160">
        <v>0</v>
      </c>
      <c r="H31" s="160">
        <v>2</v>
      </c>
      <c r="I31" s="160">
        <v>3</v>
      </c>
      <c r="J31" s="160">
        <f t="shared" si="2"/>
        <v>27</v>
      </c>
      <c r="K31" s="160">
        <f t="shared" si="3"/>
        <v>13.5</v>
      </c>
    </row>
    <row r="32" spans="1:11" ht="30">
      <c r="A32" s="159">
        <v>22</v>
      </c>
      <c r="B32" s="104" t="s">
        <v>692</v>
      </c>
      <c r="C32" s="160" t="s">
        <v>16</v>
      </c>
      <c r="D32" s="160">
        <v>2</v>
      </c>
      <c r="E32" s="160">
        <v>18</v>
      </c>
      <c r="F32" s="160">
        <v>0</v>
      </c>
      <c r="G32" s="160">
        <v>0</v>
      </c>
      <c r="H32" s="160">
        <v>2</v>
      </c>
      <c r="I32" s="160">
        <v>3</v>
      </c>
      <c r="J32" s="160">
        <f t="shared" si="2"/>
        <v>25</v>
      </c>
      <c r="K32" s="160">
        <f t="shared" si="3"/>
        <v>12.5</v>
      </c>
    </row>
  </sheetData>
  <mergeCells count="10">
    <mergeCell ref="A7:A9"/>
    <mergeCell ref="J7:J9"/>
    <mergeCell ref="D7:I7"/>
    <mergeCell ref="G8:G9"/>
    <mergeCell ref="I8:I9"/>
    <mergeCell ref="K7:K9"/>
    <mergeCell ref="B7:B9"/>
    <mergeCell ref="C7:C9"/>
    <mergeCell ref="D8:F8"/>
    <mergeCell ref="H8:H9"/>
  </mergeCells>
  <dataValidations count="1">
    <dataValidation type="list" allowBlank="1" showInputMessage="1" showErrorMessage="1" sqref="C11:C32" xr:uid="{00000000-0002-0000-0A00-000000000000}">
      <formula1>$G$4:$G$5</formula1>
    </dataValidation>
  </dataValidations>
  <hyperlinks>
    <hyperlink ref="L1" location="'Daftar Tabel'!A1" display="&lt;&lt;&lt; Daftar Tabel" xr:uid="{00000000-0004-0000-0A00-000000000000}"/>
  </hyperlinks>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V15"/>
  <sheetViews>
    <sheetView workbookViewId="0">
      <pane xSplit="1" ySplit="4" topLeftCell="B5" activePane="bottomRight" state="frozen"/>
      <selection pane="topRight"/>
      <selection pane="bottomLeft"/>
      <selection pane="bottomRight" activeCell="A16" sqref="A16:XFD17"/>
    </sheetView>
  </sheetViews>
  <sheetFormatPr defaultColWidth="9" defaultRowHeight="15"/>
  <cols>
    <col min="1" max="1" width="5.5703125" style="1" customWidth="1"/>
    <col min="2" max="2" width="24.42578125" style="1" customWidth="1"/>
    <col min="3" max="3" width="12.7109375" style="1" customWidth="1"/>
    <col min="4" max="4" width="15.140625" style="1" customWidth="1"/>
    <col min="5" max="5" width="12.5703125" style="1" customWidth="1"/>
    <col min="6" max="6" width="13.7109375" style="1" customWidth="1"/>
    <col min="7" max="8" width="12.5703125" style="1" customWidth="1"/>
    <col min="9" max="10" width="13.85546875" style="1" customWidth="1"/>
    <col min="11" max="11" width="14.5703125" style="1" customWidth="1"/>
    <col min="12" max="256" width="8.85546875" style="1" customWidth="1"/>
  </cols>
  <sheetData>
    <row r="1" spans="1:11">
      <c r="A1" s="146" t="s">
        <v>73</v>
      </c>
      <c r="B1" s="146"/>
      <c r="C1" s="146"/>
      <c r="D1" s="146"/>
      <c r="E1" s="146"/>
      <c r="F1" s="146"/>
      <c r="G1" s="146"/>
      <c r="H1" s="146"/>
      <c r="I1" s="146"/>
      <c r="J1" s="146"/>
      <c r="K1" s="39" t="s">
        <v>14</v>
      </c>
    </row>
    <row r="2" spans="1:11">
      <c r="A2" s="146"/>
      <c r="B2" s="146"/>
      <c r="C2" s="146"/>
      <c r="D2" s="146"/>
      <c r="E2" s="146"/>
      <c r="F2" s="146"/>
      <c r="G2" s="146"/>
      <c r="H2" s="146"/>
      <c r="I2" s="146"/>
      <c r="J2" s="146"/>
    </row>
    <row r="3" spans="1:11" hidden="1">
      <c r="A3" s="146"/>
      <c r="B3" s="146"/>
      <c r="C3" s="146"/>
      <c r="D3" s="146"/>
      <c r="E3" s="146"/>
      <c r="F3" s="146" t="s">
        <v>255</v>
      </c>
      <c r="G3" s="146"/>
      <c r="H3" s="146"/>
      <c r="I3" s="146"/>
      <c r="J3" s="146"/>
    </row>
    <row r="4" spans="1:11" hidden="1">
      <c r="A4" s="146"/>
      <c r="B4" s="146"/>
      <c r="C4" s="146"/>
      <c r="D4" s="146"/>
      <c r="E4" s="146"/>
      <c r="F4" s="146"/>
      <c r="G4" s="146"/>
      <c r="H4" s="146"/>
      <c r="I4" s="146"/>
      <c r="J4" s="146"/>
    </row>
    <row r="5" spans="1:11" hidden="1">
      <c r="A5" s="146"/>
      <c r="B5" s="146"/>
      <c r="C5" s="146"/>
      <c r="D5" s="146"/>
      <c r="E5" s="146"/>
      <c r="F5" s="146" t="s">
        <v>257</v>
      </c>
      <c r="G5" s="146"/>
      <c r="H5" s="146"/>
      <c r="I5" s="146"/>
      <c r="J5" s="146"/>
    </row>
    <row r="6" spans="1:11" hidden="1">
      <c r="A6" s="146"/>
      <c r="B6" s="146"/>
      <c r="C6" s="146"/>
      <c r="D6" s="146"/>
      <c r="E6" s="146"/>
      <c r="F6" s="146" t="s">
        <v>256</v>
      </c>
      <c r="G6" s="146"/>
      <c r="H6" s="146"/>
      <c r="I6" s="146"/>
      <c r="J6" s="146"/>
    </row>
    <row r="7" spans="1:11" hidden="1">
      <c r="A7" s="146"/>
      <c r="B7" s="146"/>
      <c r="C7" s="146"/>
      <c r="D7" s="146"/>
      <c r="E7" s="146"/>
      <c r="F7" s="146" t="s">
        <v>258</v>
      </c>
      <c r="G7" s="146"/>
      <c r="H7" s="146"/>
      <c r="I7" s="146"/>
      <c r="J7" s="146"/>
    </row>
    <row r="8" spans="1:11" hidden="1">
      <c r="A8" s="146"/>
      <c r="B8" s="146"/>
      <c r="C8" s="146"/>
      <c r="D8" s="146"/>
      <c r="E8" s="146"/>
      <c r="F8" s="146" t="s">
        <v>259</v>
      </c>
      <c r="G8" s="146"/>
      <c r="H8" s="146"/>
      <c r="I8" s="146"/>
      <c r="J8" s="146"/>
    </row>
    <row r="9" spans="1:11" hidden="1">
      <c r="A9" s="146"/>
      <c r="B9" s="146"/>
      <c r="C9" s="146"/>
      <c r="D9" s="146"/>
      <c r="E9" s="146"/>
      <c r="F9" s="146" t="s">
        <v>260</v>
      </c>
      <c r="G9" s="146"/>
      <c r="H9" s="146"/>
      <c r="I9" s="146"/>
      <c r="J9" s="146"/>
    </row>
    <row r="10" spans="1:11" hidden="1">
      <c r="A10" s="146"/>
      <c r="B10" s="146"/>
      <c r="C10" s="146"/>
      <c r="D10" s="146"/>
      <c r="E10" s="146"/>
      <c r="F10" s="146"/>
      <c r="G10" s="146"/>
      <c r="H10" s="146"/>
      <c r="I10" s="146"/>
      <c r="J10" s="146"/>
    </row>
    <row r="11" spans="1:11" ht="76.5">
      <c r="A11" s="155" t="s">
        <v>17</v>
      </c>
      <c r="B11" s="155" t="s">
        <v>44</v>
      </c>
      <c r="C11" s="155" t="s">
        <v>356</v>
      </c>
      <c r="D11" s="155" t="s">
        <v>45</v>
      </c>
      <c r="E11" s="155" t="s">
        <v>46</v>
      </c>
      <c r="F11" s="155" t="s">
        <v>48</v>
      </c>
      <c r="G11" s="155" t="s">
        <v>49</v>
      </c>
      <c r="H11" s="155" t="s">
        <v>50</v>
      </c>
      <c r="I11" s="155" t="s">
        <v>51</v>
      </c>
      <c r="J11" s="155" t="s">
        <v>52</v>
      </c>
    </row>
    <row r="12" spans="1:11">
      <c r="A12" s="157">
        <v>1</v>
      </c>
      <c r="B12" s="157">
        <v>2</v>
      </c>
      <c r="C12" s="157">
        <v>3</v>
      </c>
      <c r="D12" s="157">
        <v>4</v>
      </c>
      <c r="E12" s="157">
        <v>5</v>
      </c>
      <c r="F12" s="157">
        <v>6</v>
      </c>
      <c r="G12" s="157">
        <v>7</v>
      </c>
      <c r="H12" s="157">
        <v>8</v>
      </c>
      <c r="I12" s="157">
        <v>9</v>
      </c>
      <c r="J12" s="157">
        <v>10</v>
      </c>
    </row>
    <row r="13" spans="1:11" ht="135">
      <c r="A13" s="178">
        <v>1</v>
      </c>
      <c r="B13" s="208" t="s">
        <v>724</v>
      </c>
      <c r="C13" s="107">
        <v>2003028601</v>
      </c>
      <c r="D13" s="107" t="s">
        <v>726</v>
      </c>
      <c r="E13" s="107" t="s">
        <v>620</v>
      </c>
      <c r="F13" s="160"/>
      <c r="G13" s="160"/>
      <c r="H13" s="160"/>
      <c r="I13" s="107" t="s">
        <v>728</v>
      </c>
      <c r="J13" s="160" t="s">
        <v>16</v>
      </c>
    </row>
    <row r="14" spans="1:11" ht="120">
      <c r="A14" s="178">
        <v>2</v>
      </c>
      <c r="B14" s="208" t="s">
        <v>725</v>
      </c>
      <c r="C14" s="107"/>
      <c r="D14" s="107" t="s">
        <v>726</v>
      </c>
      <c r="E14" s="107" t="s">
        <v>622</v>
      </c>
      <c r="F14" s="160"/>
      <c r="G14" s="160"/>
      <c r="H14" s="160"/>
      <c r="I14" s="107" t="s">
        <v>727</v>
      </c>
      <c r="J14" s="160" t="s">
        <v>16</v>
      </c>
    </row>
    <row r="15" spans="1:11" ht="15.75">
      <c r="A15" s="42">
        <v>4</v>
      </c>
      <c r="B15" s="69"/>
      <c r="C15" s="69"/>
      <c r="D15" s="69"/>
      <c r="E15" s="69"/>
      <c r="F15" s="43"/>
      <c r="G15" s="43"/>
      <c r="H15" s="43"/>
      <c r="I15" s="84"/>
      <c r="J15" s="43"/>
    </row>
  </sheetData>
  <dataValidations count="2">
    <dataValidation type="list" allowBlank="1" showInputMessage="1" showErrorMessage="1" sqref="F13:F15" xr:uid="{00000000-0002-0000-0B00-000000000000}">
      <formula1>$F$4:$F$9</formula1>
    </dataValidation>
    <dataValidation type="list" allowBlank="1" showInputMessage="1" showErrorMessage="1" sqref="J13:J14" xr:uid="{00000000-0002-0000-0B00-000001000000}">
      <formula1>$G$4:$G$5</formula1>
    </dataValidation>
  </dataValidations>
  <hyperlinks>
    <hyperlink ref="K1" location="'Daftar Tabel'!A1" display="&lt;&lt;&lt; Daftar Tabel" xr:uid="{00000000-0004-0000-0B00-000000000000}"/>
  </hyperlinks>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V11"/>
  <sheetViews>
    <sheetView workbookViewId="0">
      <pane xSplit="1" ySplit="5" topLeftCell="B6" activePane="bottomRight" state="frozen"/>
      <selection pane="topRight"/>
      <selection pane="bottomLeft"/>
      <selection pane="bottomRight" activeCell="F19" sqref="F19"/>
    </sheetView>
  </sheetViews>
  <sheetFormatPr defaultColWidth="9" defaultRowHeight="15"/>
  <cols>
    <col min="1" max="1" width="5.5703125" style="1" customWidth="1"/>
    <col min="2" max="2" width="23" style="1" customWidth="1"/>
    <col min="3" max="3" width="11.7109375" style="1" customWidth="1"/>
    <col min="4" max="4" width="14.140625" style="1" customWidth="1"/>
    <col min="5" max="6" width="10.5703125" style="1" customWidth="1"/>
    <col min="7" max="7" width="13.42578125" style="1" customWidth="1"/>
    <col min="8" max="8" width="13.28515625" style="1" customWidth="1"/>
    <col min="9" max="9" width="10.5703125" style="1" customWidth="1"/>
    <col min="10" max="10" width="14.5703125" style="1" customWidth="1"/>
    <col min="11" max="256" width="8.85546875" style="1" customWidth="1"/>
  </cols>
  <sheetData>
    <row r="1" spans="1:10">
      <c r="A1" s="58" t="s">
        <v>74</v>
      </c>
      <c r="J1" s="39" t="s">
        <v>14</v>
      </c>
    </row>
    <row r="2" spans="1:10">
      <c r="A2" s="58"/>
    </row>
    <row r="3" spans="1:10">
      <c r="A3" s="60" t="s">
        <v>75</v>
      </c>
    </row>
    <row r="4" spans="1:10" ht="51">
      <c r="A4" s="59" t="s">
        <v>17</v>
      </c>
      <c r="B4" s="59" t="s">
        <v>76</v>
      </c>
      <c r="C4" s="59" t="s">
        <v>77</v>
      </c>
      <c r="D4" s="59" t="s">
        <v>78</v>
      </c>
      <c r="E4" s="59" t="s">
        <v>79</v>
      </c>
      <c r="F4" s="59" t="s">
        <v>46</v>
      </c>
      <c r="G4" s="59" t="s">
        <v>80</v>
      </c>
      <c r="H4" s="59" t="s">
        <v>81</v>
      </c>
      <c r="I4" s="59" t="s">
        <v>82</v>
      </c>
    </row>
    <row r="5" spans="1:10">
      <c r="A5" s="41">
        <v>1</v>
      </c>
      <c r="B5" s="41">
        <v>2</v>
      </c>
      <c r="C5" s="41">
        <v>3</v>
      </c>
      <c r="D5" s="41">
        <v>4</v>
      </c>
      <c r="E5" s="41">
        <v>5</v>
      </c>
      <c r="F5" s="41">
        <v>6</v>
      </c>
      <c r="G5" s="41">
        <v>7</v>
      </c>
      <c r="H5" s="41">
        <v>8</v>
      </c>
      <c r="I5" s="41">
        <v>9</v>
      </c>
    </row>
    <row r="6" spans="1:10">
      <c r="A6" s="42">
        <v>1</v>
      </c>
      <c r="B6" s="44"/>
      <c r="C6" s="43"/>
      <c r="D6" s="43"/>
      <c r="E6" s="43"/>
      <c r="F6" s="43"/>
      <c r="G6" s="43"/>
      <c r="H6" s="43"/>
      <c r="I6" s="43"/>
    </row>
    <row r="7" spans="1:10">
      <c r="A7" s="42">
        <v>2</v>
      </c>
      <c r="B7" s="44"/>
      <c r="C7" s="43"/>
      <c r="D7" s="43"/>
      <c r="E7" s="43"/>
      <c r="F7" s="43"/>
      <c r="G7" s="43"/>
      <c r="H7" s="43"/>
      <c r="I7" s="43"/>
    </row>
    <row r="8" spans="1:10">
      <c r="A8" s="42">
        <v>3</v>
      </c>
      <c r="B8" s="44"/>
      <c r="C8" s="43"/>
      <c r="D8" s="43"/>
      <c r="E8" s="43"/>
      <c r="F8" s="43"/>
      <c r="G8" s="43"/>
      <c r="H8" s="43"/>
      <c r="I8" s="43"/>
    </row>
    <row r="9" spans="1:10">
      <c r="A9" s="42">
        <v>4</v>
      </c>
      <c r="B9" s="44"/>
      <c r="C9" s="43"/>
      <c r="D9" s="43"/>
      <c r="E9" s="43"/>
      <c r="F9" s="43"/>
      <c r="G9" s="43"/>
      <c r="H9" s="43"/>
      <c r="I9" s="43"/>
    </row>
    <row r="10" spans="1:10">
      <c r="A10" s="42">
        <v>5</v>
      </c>
      <c r="B10" s="44"/>
      <c r="C10" s="43"/>
      <c r="D10" s="43"/>
      <c r="E10" s="43"/>
      <c r="F10" s="43"/>
      <c r="G10" s="43"/>
      <c r="H10" s="43"/>
      <c r="I10" s="43"/>
    </row>
    <row r="11" spans="1:10">
      <c r="A11" s="42" t="s">
        <v>61</v>
      </c>
      <c r="B11" s="44"/>
      <c r="C11" s="43"/>
      <c r="D11" s="43"/>
      <c r="E11" s="43"/>
      <c r="F11" s="43"/>
      <c r="G11" s="43"/>
      <c r="H11" s="43"/>
      <c r="I11" s="43"/>
    </row>
  </sheetData>
  <hyperlinks>
    <hyperlink ref="J1" location="'Daftar Tabel'!A1" display="&lt;&lt;&lt; Daftar Tabel"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8"/>
  <sheetViews>
    <sheetView workbookViewId="0">
      <pane xSplit="1" ySplit="9" topLeftCell="B17" activePane="bottomRight" state="frozen"/>
      <selection pane="topRight"/>
      <selection pane="bottomLeft"/>
      <selection pane="bottomRight" activeCell="B15" sqref="B15"/>
    </sheetView>
  </sheetViews>
  <sheetFormatPr defaultColWidth="9" defaultRowHeight="15"/>
  <cols>
    <col min="1" max="1" width="5.5703125" customWidth="1"/>
    <col min="2" max="2" width="24" customWidth="1"/>
    <col min="3" max="3" width="20.140625" customWidth="1"/>
    <col min="4" max="4" width="14.85546875" customWidth="1"/>
    <col min="5" max="7" width="9.5703125" customWidth="1"/>
    <col min="8" max="8" width="9.85546875" customWidth="1"/>
    <col min="9" max="9" width="14.5703125" customWidth="1"/>
    <col min="10" max="256" width="9.140625" customWidth="1"/>
  </cols>
  <sheetData>
    <row r="1" spans="1:9">
      <c r="A1" s="167" t="s">
        <v>83</v>
      </c>
      <c r="B1" s="168"/>
      <c r="C1" s="168"/>
      <c r="D1" s="168"/>
      <c r="E1" s="168"/>
      <c r="F1" s="168"/>
      <c r="G1" s="168"/>
      <c r="H1" s="168"/>
      <c r="I1" s="39" t="s">
        <v>14</v>
      </c>
    </row>
    <row r="2" spans="1:9" hidden="1">
      <c r="A2" s="167"/>
      <c r="B2" s="168"/>
      <c r="C2" s="168"/>
      <c r="D2" s="168"/>
      <c r="E2" s="168"/>
      <c r="F2" s="168"/>
      <c r="G2" s="168"/>
      <c r="H2" s="168"/>
      <c r="I2" s="39"/>
    </row>
    <row r="3" spans="1:9" hidden="1">
      <c r="A3" s="167"/>
      <c r="B3" s="168" t="s">
        <v>15</v>
      </c>
      <c r="C3" s="168"/>
      <c r="D3" s="168"/>
      <c r="E3" s="168"/>
      <c r="F3" s="168"/>
      <c r="G3" s="168"/>
      <c r="H3" s="168"/>
      <c r="I3" s="39"/>
    </row>
    <row r="4" spans="1:9" hidden="1">
      <c r="A4" s="167"/>
      <c r="B4" s="168"/>
      <c r="C4" s="168"/>
      <c r="D4" s="168"/>
      <c r="E4" s="168"/>
      <c r="F4" s="168"/>
      <c r="G4" s="168"/>
      <c r="H4" s="168"/>
      <c r="I4" s="39"/>
    </row>
    <row r="5" spans="1:9" hidden="1">
      <c r="A5" s="167"/>
      <c r="B5" s="168" t="s">
        <v>16</v>
      </c>
      <c r="C5" s="168"/>
      <c r="D5" s="168"/>
      <c r="E5" s="168"/>
      <c r="F5" s="168"/>
      <c r="G5" s="168"/>
      <c r="H5" s="168"/>
      <c r="I5" s="39"/>
    </row>
    <row r="6" spans="1:9">
      <c r="A6" s="167"/>
      <c r="B6" s="168"/>
      <c r="C6" s="168"/>
      <c r="D6" s="168"/>
      <c r="E6" s="168"/>
      <c r="F6" s="168"/>
      <c r="G6" s="168"/>
      <c r="H6" s="168"/>
    </row>
    <row r="7" spans="1:9" ht="20.45" customHeight="1">
      <c r="A7" s="268" t="s">
        <v>17</v>
      </c>
      <c r="B7" s="268" t="s">
        <v>44</v>
      </c>
      <c r="C7" s="268" t="s">
        <v>46</v>
      </c>
      <c r="D7" s="268" t="s">
        <v>84</v>
      </c>
      <c r="E7" s="270" t="s">
        <v>85</v>
      </c>
      <c r="F7" s="282"/>
      <c r="G7" s="271"/>
      <c r="H7" s="268" t="s">
        <v>86</v>
      </c>
    </row>
    <row r="8" spans="1:9" ht="27.6" customHeight="1">
      <c r="A8" s="269"/>
      <c r="B8" s="269"/>
      <c r="C8" s="269"/>
      <c r="D8" s="269"/>
      <c r="E8" s="155" t="s">
        <v>87</v>
      </c>
      <c r="F8" s="155" t="s">
        <v>25</v>
      </c>
      <c r="G8" s="155" t="s">
        <v>24</v>
      </c>
      <c r="H8" s="269"/>
    </row>
    <row r="9" spans="1:9" ht="15.75" thickBot="1">
      <c r="A9" s="169">
        <v>1</v>
      </c>
      <c r="B9" s="170">
        <v>2</v>
      </c>
      <c r="C9" s="170">
        <v>3</v>
      </c>
      <c r="D9" s="170">
        <v>4</v>
      </c>
      <c r="E9" s="157">
        <v>5</v>
      </c>
      <c r="F9" s="157">
        <v>6</v>
      </c>
      <c r="G9" s="157">
        <v>7</v>
      </c>
      <c r="H9" s="157">
        <v>8</v>
      </c>
    </row>
    <row r="10" spans="1:9" ht="95.25" thickBot="1">
      <c r="A10" s="283">
        <v>1</v>
      </c>
      <c r="B10" s="291" t="s">
        <v>450</v>
      </c>
      <c r="C10" s="108" t="s">
        <v>787</v>
      </c>
      <c r="D10" s="109" t="s">
        <v>630</v>
      </c>
      <c r="E10" s="86"/>
      <c r="F10" s="86" t="s">
        <v>16</v>
      </c>
      <c r="G10" s="86"/>
      <c r="H10" s="86">
        <v>2017</v>
      </c>
    </row>
    <row r="11" spans="1:9" ht="126.75" thickBot="1">
      <c r="A11" s="284"/>
      <c r="B11" s="292"/>
      <c r="C11" s="108" t="s">
        <v>787</v>
      </c>
      <c r="D11" s="110" t="s">
        <v>631</v>
      </c>
      <c r="E11" s="86"/>
      <c r="F11" s="86" t="s">
        <v>16</v>
      </c>
      <c r="G11" s="86"/>
      <c r="H11" s="86">
        <v>2017</v>
      </c>
    </row>
    <row r="12" spans="1:9" ht="78.75">
      <c r="A12" s="178">
        <v>2</v>
      </c>
      <c r="B12" s="225" t="s">
        <v>454</v>
      </c>
      <c r="C12" s="84" t="s">
        <v>633</v>
      </c>
      <c r="D12" s="84" t="s">
        <v>634</v>
      </c>
      <c r="E12" s="86"/>
      <c r="F12" s="86" t="s">
        <v>16</v>
      </c>
      <c r="G12" s="86"/>
      <c r="H12" s="86">
        <v>2019</v>
      </c>
    </row>
    <row r="13" spans="1:9" ht="78.75">
      <c r="A13" s="289">
        <v>3</v>
      </c>
      <c r="B13" s="285" t="s">
        <v>449</v>
      </c>
      <c r="C13" s="287" t="s">
        <v>788</v>
      </c>
      <c r="D13" s="84" t="s">
        <v>662</v>
      </c>
      <c r="E13" s="86"/>
      <c r="F13" s="86" t="s">
        <v>16</v>
      </c>
      <c r="G13" s="86"/>
      <c r="H13" s="86">
        <v>2011</v>
      </c>
    </row>
    <row r="14" spans="1:9" ht="78.75">
      <c r="A14" s="290"/>
      <c r="B14" s="286"/>
      <c r="C14" s="288"/>
      <c r="D14" s="84" t="s">
        <v>634</v>
      </c>
      <c r="E14" s="86"/>
      <c r="F14" s="86" t="s">
        <v>16</v>
      </c>
      <c r="G14" s="86"/>
      <c r="H14" s="86">
        <v>2019</v>
      </c>
    </row>
    <row r="15" spans="1:9" ht="78.75">
      <c r="A15" s="178">
        <v>4</v>
      </c>
      <c r="B15" s="224" t="s">
        <v>448</v>
      </c>
      <c r="C15" s="84" t="s">
        <v>789</v>
      </c>
      <c r="D15" s="84" t="s">
        <v>662</v>
      </c>
      <c r="E15" s="86"/>
      <c r="F15" s="86" t="s">
        <v>16</v>
      </c>
      <c r="G15" s="86"/>
      <c r="H15" s="86">
        <v>2019</v>
      </c>
    </row>
    <row r="16" spans="1:9" ht="78.75">
      <c r="A16" s="178">
        <v>5</v>
      </c>
      <c r="B16" s="224" t="s">
        <v>539</v>
      </c>
      <c r="C16" s="237" t="s">
        <v>536</v>
      </c>
      <c r="D16" s="84" t="s">
        <v>662</v>
      </c>
      <c r="E16" s="86"/>
      <c r="F16" s="86" t="s">
        <v>16</v>
      </c>
      <c r="G16" s="86"/>
      <c r="H16" s="86">
        <v>2019</v>
      </c>
    </row>
    <row r="17" spans="1:8" ht="78.75">
      <c r="A17" s="178">
        <v>6</v>
      </c>
      <c r="B17" s="224" t="s">
        <v>456</v>
      </c>
      <c r="C17" s="84" t="s">
        <v>790</v>
      </c>
      <c r="D17" s="84" t="s">
        <v>662</v>
      </c>
      <c r="E17" s="86"/>
      <c r="F17" s="86" t="s">
        <v>16</v>
      </c>
      <c r="G17" s="86"/>
      <c r="H17" s="86">
        <v>2019</v>
      </c>
    </row>
    <row r="18" spans="1:8" ht="15.75">
      <c r="A18" s="178">
        <v>7</v>
      </c>
      <c r="B18" s="94"/>
      <c r="C18" s="106"/>
      <c r="D18" s="106"/>
      <c r="E18" s="86"/>
      <c r="F18" s="86"/>
      <c r="G18" s="86"/>
      <c r="H18" s="86"/>
    </row>
  </sheetData>
  <mergeCells count="11">
    <mergeCell ref="A10:A11"/>
    <mergeCell ref="B13:B14"/>
    <mergeCell ref="C13:C14"/>
    <mergeCell ref="A13:A14"/>
    <mergeCell ref="B10:B11"/>
    <mergeCell ref="H7:H8"/>
    <mergeCell ref="E7:G7"/>
    <mergeCell ref="A7:A8"/>
    <mergeCell ref="B7:B8"/>
    <mergeCell ref="C7:C8"/>
    <mergeCell ref="D7:D8"/>
  </mergeCells>
  <dataValidations count="1">
    <dataValidation type="list" allowBlank="1" showInputMessage="1" showErrorMessage="1" sqref="E10:G18" xr:uid="{00000000-0002-0000-0D00-000000000000}">
      <formula1>$B$4:$B$5</formula1>
    </dataValidation>
  </dataValidations>
  <hyperlinks>
    <hyperlink ref="I1" location="'Daftar Tabel'!A1" display="&lt;&lt;&lt; Daftar Tabel" xr:uid="{00000000-0004-0000-0D00-000000000000}"/>
  </hyperlink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9"/>
  <sheetViews>
    <sheetView zoomScale="150" zoomScaleNormal="150" workbookViewId="0">
      <pane xSplit="1" ySplit="5" topLeftCell="B6" activePane="bottomRight" state="frozen"/>
      <selection pane="topRight"/>
      <selection pane="bottomLeft"/>
      <selection pane="bottomRight"/>
    </sheetView>
  </sheetViews>
  <sheetFormatPr defaultColWidth="9" defaultRowHeight="15"/>
  <cols>
    <col min="1" max="1" width="5.5703125" style="1" customWidth="1"/>
    <col min="2" max="2" width="30.5703125" style="1" customWidth="1"/>
    <col min="3" max="4" width="11.140625" style="1" customWidth="1"/>
    <col min="5" max="5" width="11.42578125" style="1" customWidth="1"/>
    <col min="6" max="6" width="8.85546875" style="1" customWidth="1"/>
    <col min="7" max="7" width="14.5703125" style="1" customWidth="1"/>
    <col min="8" max="256" width="8.85546875" style="1" customWidth="1"/>
  </cols>
  <sheetData>
    <row r="1" spans="1:7">
      <c r="A1" s="164" t="s">
        <v>88</v>
      </c>
      <c r="B1" s="146"/>
      <c r="C1" s="146"/>
      <c r="D1" s="146"/>
      <c r="E1" s="146"/>
      <c r="F1" s="146"/>
      <c r="G1" s="39" t="s">
        <v>14</v>
      </c>
    </row>
    <row r="2" spans="1:7">
      <c r="A2" s="164"/>
      <c r="B2" s="146"/>
      <c r="C2" s="146"/>
      <c r="D2" s="146"/>
      <c r="E2" s="146"/>
      <c r="F2" s="146"/>
    </row>
    <row r="3" spans="1:7">
      <c r="A3" s="293" t="s">
        <v>17</v>
      </c>
      <c r="B3" s="294" t="s">
        <v>89</v>
      </c>
      <c r="C3" s="293" t="s">
        <v>90</v>
      </c>
      <c r="D3" s="293"/>
      <c r="E3" s="293"/>
      <c r="F3" s="293" t="s">
        <v>40</v>
      </c>
    </row>
    <row r="4" spans="1:7">
      <c r="A4" s="293"/>
      <c r="B4" s="295"/>
      <c r="C4" s="171" t="s">
        <v>625</v>
      </c>
      <c r="D4" s="171" t="s">
        <v>624</v>
      </c>
      <c r="E4" s="171" t="s">
        <v>623</v>
      </c>
      <c r="F4" s="293"/>
    </row>
    <row r="5" spans="1:7">
      <c r="A5" s="148">
        <v>1</v>
      </c>
      <c r="B5" s="148">
        <v>2</v>
      </c>
      <c r="C5" s="148">
        <v>3</v>
      </c>
      <c r="D5" s="148">
        <v>4</v>
      </c>
      <c r="E5" s="148">
        <v>5</v>
      </c>
      <c r="F5" s="148">
        <v>6</v>
      </c>
    </row>
    <row r="6" spans="1:7" ht="25.5">
      <c r="A6" s="159">
        <v>1</v>
      </c>
      <c r="B6" s="172" t="s">
        <v>91</v>
      </c>
      <c r="C6" s="160">
        <v>7</v>
      </c>
      <c r="D6" s="160">
        <v>18</v>
      </c>
      <c r="E6" s="160">
        <v>7</v>
      </c>
      <c r="F6" s="159">
        <f>SUM(C6:E6)</f>
        <v>32</v>
      </c>
    </row>
    <row r="7" spans="1:7">
      <c r="A7" s="159">
        <v>2</v>
      </c>
      <c r="B7" s="172" t="s">
        <v>92</v>
      </c>
      <c r="C7" s="160">
        <v>0</v>
      </c>
      <c r="D7" s="160">
        <v>0</v>
      </c>
      <c r="E7" s="160">
        <v>0</v>
      </c>
      <c r="F7" s="159">
        <f>SUM(C7:E7)</f>
        <v>0</v>
      </c>
    </row>
    <row r="8" spans="1:7">
      <c r="A8" s="159">
        <v>3</v>
      </c>
      <c r="B8" s="172" t="s">
        <v>93</v>
      </c>
      <c r="C8" s="160">
        <v>0</v>
      </c>
      <c r="D8" s="160">
        <v>0</v>
      </c>
      <c r="E8" s="160">
        <v>0</v>
      </c>
      <c r="F8" s="159">
        <f>SUM(C8:E8)</f>
        <v>0</v>
      </c>
    </row>
    <row r="9" spans="1:7">
      <c r="A9" s="296" t="s">
        <v>40</v>
      </c>
      <c r="B9" s="296"/>
      <c r="C9" s="162">
        <f>SUM(C6:C8)</f>
        <v>7</v>
      </c>
      <c r="D9" s="162">
        <f>SUM(D6:D8)</f>
        <v>18</v>
      </c>
      <c r="E9" s="162">
        <f>SUM(E6:E8)</f>
        <v>7</v>
      </c>
      <c r="F9" s="162">
        <f>SUM(C9:E9)</f>
        <v>32</v>
      </c>
    </row>
  </sheetData>
  <mergeCells count="5">
    <mergeCell ref="A3:A4"/>
    <mergeCell ref="B3:B4"/>
    <mergeCell ref="C3:E3"/>
    <mergeCell ref="F3:F4"/>
    <mergeCell ref="A9:B9"/>
  </mergeCells>
  <hyperlinks>
    <hyperlink ref="G1" location="'Daftar Tabel'!A1" display="&lt;&lt;&lt; Daftar Tabel"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V9"/>
  <sheetViews>
    <sheetView workbookViewId="0">
      <pane xSplit="1" ySplit="5" topLeftCell="B6" activePane="bottomRight" state="frozen"/>
      <selection pane="topRight"/>
      <selection pane="bottomLeft"/>
      <selection pane="bottomRight" activeCell="H6" sqref="H6"/>
    </sheetView>
  </sheetViews>
  <sheetFormatPr defaultColWidth="9" defaultRowHeight="15"/>
  <cols>
    <col min="1" max="1" width="5.5703125" style="1" customWidth="1"/>
    <col min="2" max="2" width="30.5703125" style="1" customWidth="1"/>
    <col min="3" max="3" width="10.42578125" style="1" customWidth="1"/>
    <col min="4" max="4" width="10.85546875" style="1" customWidth="1"/>
    <col min="5" max="5" width="10.5703125" style="1" customWidth="1"/>
    <col min="6" max="6" width="8.85546875" style="1" customWidth="1"/>
    <col min="7" max="7" width="14.5703125" style="1" customWidth="1"/>
    <col min="8" max="256" width="8.85546875" style="1" customWidth="1"/>
  </cols>
  <sheetData>
    <row r="1" spans="1:8">
      <c r="A1" s="164" t="s">
        <v>94</v>
      </c>
      <c r="B1" s="146"/>
      <c r="C1" s="146"/>
      <c r="D1" s="146"/>
      <c r="E1" s="146"/>
      <c r="F1" s="146"/>
      <c r="G1" s="39" t="s">
        <v>14</v>
      </c>
    </row>
    <row r="2" spans="1:8">
      <c r="A2" s="164"/>
      <c r="B2" s="146"/>
      <c r="C2" s="146"/>
      <c r="D2" s="146"/>
      <c r="E2" s="146"/>
      <c r="F2" s="146"/>
    </row>
    <row r="3" spans="1:8">
      <c r="A3" s="293" t="s">
        <v>17</v>
      </c>
      <c r="B3" s="294" t="s">
        <v>89</v>
      </c>
      <c r="C3" s="293" t="s">
        <v>95</v>
      </c>
      <c r="D3" s="293"/>
      <c r="E3" s="293"/>
      <c r="F3" s="293" t="s">
        <v>40</v>
      </c>
    </row>
    <row r="4" spans="1:8">
      <c r="A4" s="293"/>
      <c r="B4" s="295"/>
      <c r="C4" s="171" t="s">
        <v>625</v>
      </c>
      <c r="D4" s="171" t="s">
        <v>624</v>
      </c>
      <c r="E4" s="171" t="s">
        <v>623</v>
      </c>
      <c r="F4" s="293"/>
    </row>
    <row r="5" spans="1:8">
      <c r="A5" s="148">
        <v>1</v>
      </c>
      <c r="B5" s="148">
        <v>2</v>
      </c>
      <c r="C5" s="148">
        <v>3</v>
      </c>
      <c r="D5" s="148">
        <v>4</v>
      </c>
      <c r="E5" s="148">
        <v>5</v>
      </c>
      <c r="F5" s="148">
        <v>6</v>
      </c>
    </row>
    <row r="6" spans="1:8" ht="25.5">
      <c r="A6" s="159">
        <v>1</v>
      </c>
      <c r="B6" s="172" t="s">
        <v>91</v>
      </c>
      <c r="C6" s="160">
        <v>22</v>
      </c>
      <c r="D6" s="160">
        <v>20</v>
      </c>
      <c r="E6" s="160">
        <v>18</v>
      </c>
      <c r="F6" s="159">
        <f>SUM(C6:E6)</f>
        <v>60</v>
      </c>
      <c r="H6" s="52"/>
    </row>
    <row r="7" spans="1:8">
      <c r="A7" s="159">
        <v>2</v>
      </c>
      <c r="B7" s="172" t="s">
        <v>92</v>
      </c>
      <c r="C7" s="160">
        <v>0</v>
      </c>
      <c r="D7" s="160">
        <v>0</v>
      </c>
      <c r="E7" s="160">
        <v>0</v>
      </c>
      <c r="F7" s="159">
        <f>SUM(C7:E7)</f>
        <v>0</v>
      </c>
    </row>
    <row r="8" spans="1:8">
      <c r="A8" s="159">
        <v>3</v>
      </c>
      <c r="B8" s="172" t="s">
        <v>93</v>
      </c>
      <c r="C8" s="160">
        <v>0</v>
      </c>
      <c r="D8" s="160">
        <v>0</v>
      </c>
      <c r="E8" s="160">
        <v>0</v>
      </c>
      <c r="F8" s="159">
        <f>SUM(C8:E8)</f>
        <v>0</v>
      </c>
    </row>
    <row r="9" spans="1:8">
      <c r="A9" s="296" t="s">
        <v>40</v>
      </c>
      <c r="B9" s="296"/>
      <c r="C9" s="162">
        <f>SUM(C6:C8)</f>
        <v>22</v>
      </c>
      <c r="D9" s="162">
        <f>SUM(D6:D8)</f>
        <v>20</v>
      </c>
      <c r="E9" s="162">
        <f>SUM(E6:E8)</f>
        <v>18</v>
      </c>
      <c r="F9" s="162">
        <f>SUM(C9:E9)</f>
        <v>60</v>
      </c>
    </row>
  </sheetData>
  <mergeCells count="5">
    <mergeCell ref="A3:A4"/>
    <mergeCell ref="B3:B4"/>
    <mergeCell ref="C3:E3"/>
    <mergeCell ref="F3:F4"/>
    <mergeCell ref="A9:B9"/>
  </mergeCells>
  <hyperlinks>
    <hyperlink ref="G1" location="'Daftar Tabel'!A1" display="&lt;&lt;&lt; Daftar Tabel"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V16"/>
  <sheetViews>
    <sheetView zoomScale="150" zoomScaleNormal="150" workbookViewId="0">
      <pane ySplit="2" topLeftCell="A9" activePane="bottomLeft" state="frozen"/>
      <selection pane="bottomLeft"/>
    </sheetView>
  </sheetViews>
  <sheetFormatPr defaultColWidth="9" defaultRowHeight="15"/>
  <cols>
    <col min="1" max="1" width="5.5703125" style="1" customWidth="1"/>
    <col min="2" max="2" width="36.5703125" style="1" customWidth="1"/>
    <col min="3" max="6" width="10.5703125" style="1" customWidth="1"/>
    <col min="7" max="7" width="14.5703125" style="1" customWidth="1"/>
    <col min="8" max="256" width="8.85546875" style="1" customWidth="1"/>
  </cols>
  <sheetData>
    <row r="1" spans="1:8">
      <c r="A1" s="164" t="s">
        <v>96</v>
      </c>
      <c r="B1" s="146"/>
      <c r="C1" s="146"/>
      <c r="D1" s="146"/>
      <c r="E1" s="146"/>
      <c r="F1" s="146"/>
      <c r="G1" s="39" t="s">
        <v>14</v>
      </c>
    </row>
    <row r="2" spans="1:8">
      <c r="A2" s="164"/>
      <c r="B2" s="146"/>
      <c r="C2" s="146"/>
      <c r="D2" s="146"/>
      <c r="E2" s="146"/>
      <c r="F2" s="146"/>
    </row>
    <row r="3" spans="1:8">
      <c r="A3" s="293" t="s">
        <v>17</v>
      </c>
      <c r="B3" s="293" t="s">
        <v>98</v>
      </c>
      <c r="C3" s="293" t="s">
        <v>99</v>
      </c>
      <c r="D3" s="293"/>
      <c r="E3" s="293"/>
      <c r="F3" s="293" t="s">
        <v>40</v>
      </c>
    </row>
    <row r="4" spans="1:8">
      <c r="A4" s="293"/>
      <c r="B4" s="293"/>
      <c r="C4" s="171" t="s">
        <v>625</v>
      </c>
      <c r="D4" s="171" t="s">
        <v>624</v>
      </c>
      <c r="E4" s="171" t="s">
        <v>623</v>
      </c>
      <c r="F4" s="293"/>
    </row>
    <row r="5" spans="1:8">
      <c r="A5" s="148">
        <v>1</v>
      </c>
      <c r="B5" s="148">
        <v>2</v>
      </c>
      <c r="C5" s="148">
        <v>3</v>
      </c>
      <c r="D5" s="148">
        <v>4</v>
      </c>
      <c r="E5" s="148">
        <v>5</v>
      </c>
      <c r="F5" s="148">
        <v>6</v>
      </c>
    </row>
    <row r="6" spans="1:8">
      <c r="A6" s="159">
        <v>1</v>
      </c>
      <c r="B6" s="172" t="s">
        <v>100</v>
      </c>
      <c r="C6" s="160">
        <v>0</v>
      </c>
      <c r="D6" s="160">
        <v>0</v>
      </c>
      <c r="E6" s="160">
        <v>0</v>
      </c>
      <c r="F6" s="159">
        <f>SUM(C6:E6)</f>
        <v>0</v>
      </c>
    </row>
    <row r="7" spans="1:8">
      <c r="A7" s="159">
        <v>2</v>
      </c>
      <c r="B7" s="172" t="s">
        <v>101</v>
      </c>
      <c r="C7" s="160">
        <v>3</v>
      </c>
      <c r="D7" s="160">
        <v>9</v>
      </c>
      <c r="E7" s="160">
        <v>13</v>
      </c>
      <c r="F7" s="159">
        <f t="shared" ref="F7:F16" si="0">SUM(C7:E7)</f>
        <v>25</v>
      </c>
    </row>
    <row r="8" spans="1:8">
      <c r="A8" s="159">
        <v>3</v>
      </c>
      <c r="B8" s="172" t="s">
        <v>102</v>
      </c>
      <c r="C8" s="160">
        <v>0</v>
      </c>
      <c r="D8" s="160">
        <v>0</v>
      </c>
      <c r="E8" s="160">
        <v>0</v>
      </c>
      <c r="F8" s="159">
        <f t="shared" si="0"/>
        <v>0</v>
      </c>
      <c r="H8" s="52"/>
    </row>
    <row r="9" spans="1:8">
      <c r="A9" s="159">
        <v>4</v>
      </c>
      <c r="B9" s="173" t="s">
        <v>103</v>
      </c>
      <c r="C9" s="160">
        <v>0</v>
      </c>
      <c r="D9" s="160">
        <v>0</v>
      </c>
      <c r="E9" s="160">
        <v>2</v>
      </c>
      <c r="F9" s="159">
        <f t="shared" si="0"/>
        <v>2</v>
      </c>
    </row>
    <row r="10" spans="1:8">
      <c r="A10" s="174">
        <v>5</v>
      </c>
      <c r="B10" s="172" t="s">
        <v>104</v>
      </c>
      <c r="C10" s="160">
        <v>0</v>
      </c>
      <c r="D10" s="160">
        <v>0</v>
      </c>
      <c r="E10" s="160">
        <v>0</v>
      </c>
      <c r="F10" s="159">
        <f t="shared" si="0"/>
        <v>0</v>
      </c>
    </row>
    <row r="11" spans="1:8">
      <c r="A11" s="174">
        <v>6</v>
      </c>
      <c r="B11" s="172" t="s">
        <v>105</v>
      </c>
      <c r="C11" s="160">
        <v>0</v>
      </c>
      <c r="D11" s="160">
        <v>0</v>
      </c>
      <c r="E11" s="160">
        <v>0</v>
      </c>
      <c r="F11" s="159">
        <f t="shared" si="0"/>
        <v>0</v>
      </c>
    </row>
    <row r="12" spans="1:8">
      <c r="A12" s="174">
        <v>7</v>
      </c>
      <c r="B12" s="172" t="s">
        <v>106</v>
      </c>
      <c r="C12" s="160">
        <v>0</v>
      </c>
      <c r="D12" s="160">
        <v>3</v>
      </c>
      <c r="E12" s="160">
        <v>3</v>
      </c>
      <c r="F12" s="159">
        <f t="shared" si="0"/>
        <v>6</v>
      </c>
      <c r="H12" s="52"/>
    </row>
    <row r="13" spans="1:8">
      <c r="A13" s="174">
        <v>8</v>
      </c>
      <c r="B13" s="172" t="s">
        <v>107</v>
      </c>
      <c r="C13" s="160">
        <v>0</v>
      </c>
      <c r="D13" s="160">
        <v>0</v>
      </c>
      <c r="E13" s="160">
        <v>0</v>
      </c>
      <c r="F13" s="159">
        <f t="shared" si="0"/>
        <v>0</v>
      </c>
      <c r="H13" s="52"/>
    </row>
    <row r="14" spans="1:8">
      <c r="A14" s="174">
        <v>9</v>
      </c>
      <c r="B14" s="172" t="s">
        <v>108</v>
      </c>
      <c r="C14" s="160">
        <v>0</v>
      </c>
      <c r="D14" s="160">
        <v>0</v>
      </c>
      <c r="E14" s="160">
        <v>0</v>
      </c>
      <c r="F14" s="159">
        <f t="shared" si="0"/>
        <v>0</v>
      </c>
    </row>
    <row r="15" spans="1:8">
      <c r="A15" s="174">
        <v>10</v>
      </c>
      <c r="B15" s="172" t="s">
        <v>109</v>
      </c>
      <c r="C15" s="160">
        <v>0</v>
      </c>
      <c r="D15" s="160">
        <v>0</v>
      </c>
      <c r="E15" s="160">
        <v>0</v>
      </c>
      <c r="F15" s="159">
        <f t="shared" si="0"/>
        <v>0</v>
      </c>
    </row>
    <row r="16" spans="1:8">
      <c r="A16" s="296" t="s">
        <v>40</v>
      </c>
      <c r="B16" s="297"/>
      <c r="C16" s="162">
        <f>SUM(C6:C15)</f>
        <v>3</v>
      </c>
      <c r="D16" s="162">
        <f>SUM(D6:D15)</f>
        <v>12</v>
      </c>
      <c r="E16" s="162">
        <f>SUM(E6:E15)</f>
        <v>18</v>
      </c>
      <c r="F16" s="162">
        <f t="shared" si="0"/>
        <v>33</v>
      </c>
    </row>
  </sheetData>
  <mergeCells count="5">
    <mergeCell ref="A3:A4"/>
    <mergeCell ref="B3:B4"/>
    <mergeCell ref="C3:E3"/>
    <mergeCell ref="F3:F4"/>
    <mergeCell ref="A16:B16"/>
  </mergeCells>
  <hyperlinks>
    <hyperlink ref="G1" location="'Daftar Tabel'!A1" display="&lt;&lt;&lt; Daftar Tabel"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V16"/>
  <sheetViews>
    <sheetView zoomScale="150" zoomScaleNormal="150" workbookViewId="0">
      <pane ySplit="2" topLeftCell="A9" activePane="bottomLeft" state="frozen"/>
      <selection pane="bottomLeft" activeCell="H12" sqref="H12"/>
    </sheetView>
  </sheetViews>
  <sheetFormatPr defaultColWidth="9" defaultRowHeight="15"/>
  <cols>
    <col min="1" max="1" width="5.5703125" style="1" customWidth="1"/>
    <col min="2" max="2" width="36.5703125" style="1" customWidth="1"/>
    <col min="3" max="6" width="10.5703125" style="1" customWidth="1"/>
    <col min="7" max="7" width="14.5703125" style="1" customWidth="1"/>
    <col min="8" max="256" width="8.85546875" style="1" customWidth="1"/>
  </cols>
  <sheetData>
    <row r="1" spans="1:8">
      <c r="A1" s="164" t="s">
        <v>297</v>
      </c>
      <c r="B1" s="146"/>
      <c r="C1" s="146"/>
      <c r="D1" s="146"/>
      <c r="E1" s="146"/>
      <c r="F1" s="146"/>
      <c r="G1" s="39" t="s">
        <v>14</v>
      </c>
    </row>
    <row r="2" spans="1:8">
      <c r="A2" s="164"/>
      <c r="B2" s="146"/>
      <c r="C2" s="146"/>
      <c r="D2" s="146"/>
      <c r="E2" s="146"/>
      <c r="F2" s="146"/>
    </row>
    <row r="3" spans="1:8">
      <c r="A3" s="293" t="s">
        <v>17</v>
      </c>
      <c r="B3" s="293" t="s">
        <v>98</v>
      </c>
      <c r="C3" s="293" t="s">
        <v>99</v>
      </c>
      <c r="D3" s="293"/>
      <c r="E3" s="293"/>
      <c r="F3" s="293" t="s">
        <v>40</v>
      </c>
    </row>
    <row r="4" spans="1:8">
      <c r="A4" s="293"/>
      <c r="B4" s="293"/>
      <c r="C4" s="171" t="s">
        <v>625</v>
      </c>
      <c r="D4" s="171" t="s">
        <v>624</v>
      </c>
      <c r="E4" s="171" t="s">
        <v>623</v>
      </c>
      <c r="F4" s="293"/>
    </row>
    <row r="5" spans="1:8">
      <c r="A5" s="148">
        <v>1</v>
      </c>
      <c r="B5" s="148">
        <v>2</v>
      </c>
      <c r="C5" s="148">
        <v>3</v>
      </c>
      <c r="D5" s="148">
        <v>4</v>
      </c>
      <c r="E5" s="148">
        <v>5</v>
      </c>
      <c r="F5" s="148">
        <v>6</v>
      </c>
    </row>
    <row r="6" spans="1:8">
      <c r="A6" s="159">
        <v>1</v>
      </c>
      <c r="B6" s="172" t="s">
        <v>100</v>
      </c>
      <c r="C6" s="160">
        <v>0</v>
      </c>
      <c r="D6" s="160">
        <v>0</v>
      </c>
      <c r="E6" s="160">
        <v>0</v>
      </c>
      <c r="F6" s="159">
        <f>SUM(C6:E6)</f>
        <v>0</v>
      </c>
    </row>
    <row r="7" spans="1:8">
      <c r="A7" s="159">
        <v>2</v>
      </c>
      <c r="B7" s="172" t="s">
        <v>101</v>
      </c>
      <c r="C7" s="160">
        <v>3</v>
      </c>
      <c r="D7" s="160">
        <v>9</v>
      </c>
      <c r="E7" s="160">
        <v>13</v>
      </c>
      <c r="F7" s="159">
        <f t="shared" ref="F7:F16" si="0">SUM(C7:E7)</f>
        <v>25</v>
      </c>
    </row>
    <row r="8" spans="1:8">
      <c r="A8" s="159">
        <v>3</v>
      </c>
      <c r="B8" s="172" t="s">
        <v>102</v>
      </c>
      <c r="C8" s="160">
        <v>0</v>
      </c>
      <c r="D8" s="160">
        <v>0</v>
      </c>
      <c r="E8" s="160">
        <v>0</v>
      </c>
      <c r="F8" s="159">
        <f t="shared" si="0"/>
        <v>0</v>
      </c>
    </row>
    <row r="9" spans="1:8">
      <c r="A9" s="159">
        <v>4</v>
      </c>
      <c r="B9" s="173" t="s">
        <v>103</v>
      </c>
      <c r="C9" s="160">
        <v>0</v>
      </c>
      <c r="D9" s="160">
        <v>0</v>
      </c>
      <c r="E9" s="160">
        <v>2</v>
      </c>
      <c r="F9" s="159">
        <f t="shared" si="0"/>
        <v>2</v>
      </c>
    </row>
    <row r="10" spans="1:8">
      <c r="A10" s="174">
        <v>5</v>
      </c>
      <c r="B10" s="172" t="s">
        <v>104</v>
      </c>
      <c r="C10" s="160">
        <v>0</v>
      </c>
      <c r="D10" s="160">
        <v>0</v>
      </c>
      <c r="E10" s="160">
        <v>0</v>
      </c>
      <c r="F10" s="159">
        <f t="shared" si="0"/>
        <v>0</v>
      </c>
    </row>
    <row r="11" spans="1:8">
      <c r="A11" s="174">
        <v>6</v>
      </c>
      <c r="B11" s="172" t="s">
        <v>105</v>
      </c>
      <c r="C11" s="160">
        <v>0</v>
      </c>
      <c r="D11" s="160">
        <v>0</v>
      </c>
      <c r="E11" s="160">
        <v>0</v>
      </c>
      <c r="F11" s="159">
        <f t="shared" si="0"/>
        <v>0</v>
      </c>
    </row>
    <row r="12" spans="1:8">
      <c r="A12" s="174">
        <v>7</v>
      </c>
      <c r="B12" s="172" t="s">
        <v>106</v>
      </c>
      <c r="C12" s="160">
        <v>0</v>
      </c>
      <c r="D12" s="160">
        <v>3</v>
      </c>
      <c r="E12" s="160">
        <v>3</v>
      </c>
      <c r="F12" s="159">
        <f t="shared" si="0"/>
        <v>6</v>
      </c>
    </row>
    <row r="13" spans="1:8" ht="25.5">
      <c r="A13" s="174">
        <v>8</v>
      </c>
      <c r="B13" s="172" t="s">
        <v>110</v>
      </c>
      <c r="C13" s="163">
        <v>0</v>
      </c>
      <c r="D13" s="160">
        <v>0</v>
      </c>
      <c r="E13" s="160">
        <v>0</v>
      </c>
      <c r="F13" s="159">
        <f t="shared" si="0"/>
        <v>0</v>
      </c>
    </row>
    <row r="14" spans="1:8" ht="25.5">
      <c r="A14" s="174">
        <v>9</v>
      </c>
      <c r="B14" s="172" t="s">
        <v>111</v>
      </c>
      <c r="C14" s="163">
        <v>0</v>
      </c>
      <c r="D14" s="160">
        <v>2</v>
      </c>
      <c r="E14" s="160">
        <v>0</v>
      </c>
      <c r="F14" s="159">
        <f t="shared" si="0"/>
        <v>2</v>
      </c>
      <c r="H14" s="52"/>
    </row>
    <row r="15" spans="1:8" ht="25.5">
      <c r="A15" s="174">
        <v>10</v>
      </c>
      <c r="B15" s="172" t="s">
        <v>112</v>
      </c>
      <c r="C15" s="163">
        <v>1</v>
      </c>
      <c r="D15" s="160">
        <v>0</v>
      </c>
      <c r="E15" s="160">
        <v>0</v>
      </c>
      <c r="F15" s="159">
        <f t="shared" si="0"/>
        <v>1</v>
      </c>
      <c r="H15" s="52"/>
    </row>
    <row r="16" spans="1:8">
      <c r="A16" s="296" t="s">
        <v>40</v>
      </c>
      <c r="B16" s="297"/>
      <c r="C16" s="162">
        <f>SUM(C6:C15)</f>
        <v>4</v>
      </c>
      <c r="D16" s="162">
        <f>SUM(D6:D15)</f>
        <v>14</v>
      </c>
      <c r="E16" s="162">
        <f>SUM(E6:E15)</f>
        <v>18</v>
      </c>
      <c r="F16" s="162">
        <f t="shared" si="0"/>
        <v>36</v>
      </c>
    </row>
  </sheetData>
  <mergeCells count="5">
    <mergeCell ref="A16:B16"/>
    <mergeCell ref="A3:A4"/>
    <mergeCell ref="B3:B4"/>
    <mergeCell ref="C3:E3"/>
    <mergeCell ref="F3:F4"/>
  </mergeCells>
  <hyperlinks>
    <hyperlink ref="G1" location="'Daftar Tabel'!A1" display="&lt;&lt;&lt; Daftar Tabel"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18"/>
  <sheetViews>
    <sheetView zoomScale="160" zoomScaleNormal="160" workbookViewId="0">
      <pane xSplit="1" ySplit="6" topLeftCell="B7" activePane="bottomRight" state="frozen"/>
      <selection pane="topRight"/>
      <selection pane="bottomLeft"/>
      <selection pane="bottomRight" activeCell="C7" sqref="C7:C13"/>
    </sheetView>
  </sheetViews>
  <sheetFormatPr defaultColWidth="9" defaultRowHeight="15"/>
  <cols>
    <col min="1" max="1" width="5.5703125" customWidth="1"/>
    <col min="2" max="2" width="32.5703125" customWidth="1"/>
    <col min="3" max="3" width="10.42578125" style="64" customWidth="1"/>
    <col min="4" max="4" width="24.5703125" customWidth="1"/>
    <col min="5" max="5" width="14.5703125" customWidth="1"/>
    <col min="6" max="256" width="9.140625" customWidth="1"/>
  </cols>
  <sheetData>
    <row r="1" spans="1:5">
      <c r="A1" s="167" t="s">
        <v>113</v>
      </c>
      <c r="B1" s="168"/>
      <c r="C1" s="175"/>
      <c r="D1" s="168"/>
      <c r="E1" s="39" t="s">
        <v>14</v>
      </c>
    </row>
    <row r="2" spans="1:5">
      <c r="A2" s="167"/>
      <c r="B2" s="168"/>
      <c r="C2" s="175"/>
      <c r="D2" s="168"/>
      <c r="E2" s="65"/>
    </row>
    <row r="3" spans="1:5">
      <c r="A3" s="167" t="s">
        <v>114</v>
      </c>
      <c r="B3" s="168"/>
      <c r="C3" s="175"/>
      <c r="D3" s="168"/>
    </row>
    <row r="4" spans="1:5" ht="25.5">
      <c r="A4" s="171" t="s">
        <v>115</v>
      </c>
      <c r="B4" s="171" t="s">
        <v>116</v>
      </c>
      <c r="C4" s="171" t="s">
        <v>86</v>
      </c>
      <c r="D4" s="171" t="s">
        <v>117</v>
      </c>
    </row>
    <row r="5" spans="1:5">
      <c r="A5" s="176">
        <v>1</v>
      </c>
      <c r="B5" s="176">
        <v>2</v>
      </c>
      <c r="C5" s="176">
        <v>3</v>
      </c>
      <c r="D5" s="176">
        <v>4</v>
      </c>
    </row>
    <row r="6" spans="1:5">
      <c r="A6" s="177" t="s">
        <v>56</v>
      </c>
      <c r="B6" s="298" t="s">
        <v>118</v>
      </c>
      <c r="C6" s="299"/>
      <c r="D6" s="300"/>
    </row>
    <row r="7" spans="1:5">
      <c r="A7" s="178">
        <v>1</v>
      </c>
      <c r="B7" s="83" t="s">
        <v>664</v>
      </c>
      <c r="C7" s="180">
        <v>2019</v>
      </c>
      <c r="D7" s="181" t="s">
        <v>832</v>
      </c>
    </row>
    <row r="8" spans="1:5">
      <c r="A8" s="178">
        <v>3</v>
      </c>
      <c r="B8" s="228" t="s">
        <v>448</v>
      </c>
      <c r="C8" s="180">
        <v>2019</v>
      </c>
      <c r="D8" s="181" t="s">
        <v>863</v>
      </c>
    </row>
    <row r="9" spans="1:5">
      <c r="A9" s="213">
        <v>4</v>
      </c>
      <c r="B9" s="90" t="s">
        <v>449</v>
      </c>
      <c r="C9" s="180">
        <v>2019</v>
      </c>
      <c r="D9" s="181" t="s">
        <v>857</v>
      </c>
    </row>
    <row r="10" spans="1:5" ht="51">
      <c r="A10" s="212">
        <v>5</v>
      </c>
      <c r="B10" s="93" t="s">
        <v>450</v>
      </c>
      <c r="C10" s="180">
        <v>2019</v>
      </c>
      <c r="D10" s="181" t="s">
        <v>862</v>
      </c>
    </row>
    <row r="11" spans="1:5" ht="102">
      <c r="A11" s="212">
        <v>6</v>
      </c>
      <c r="B11" s="83" t="s">
        <v>458</v>
      </c>
      <c r="C11" s="180">
        <v>2019</v>
      </c>
      <c r="D11" s="238" t="s">
        <v>868</v>
      </c>
    </row>
    <row r="12" spans="1:5" ht="102">
      <c r="A12" s="212">
        <v>7</v>
      </c>
      <c r="B12" s="216" t="s">
        <v>456</v>
      </c>
      <c r="C12" s="180">
        <v>2019</v>
      </c>
      <c r="D12" s="181" t="s">
        <v>859</v>
      </c>
    </row>
    <row r="13" spans="1:5" ht="63.75">
      <c r="B13" s="179"/>
      <c r="C13" s="180">
        <v>2019</v>
      </c>
      <c r="D13" s="181" t="s">
        <v>860</v>
      </c>
    </row>
    <row r="15" spans="1:5" ht="15.75">
      <c r="D15" s="214"/>
    </row>
    <row r="16" spans="1:5" ht="15.75">
      <c r="D16" s="214"/>
    </row>
    <row r="17" spans="4:4" ht="15.75">
      <c r="D17" s="214"/>
    </row>
    <row r="18" spans="4:4" ht="15.75">
      <c r="D18" s="214"/>
    </row>
  </sheetData>
  <mergeCells count="1">
    <mergeCell ref="B6:D6"/>
  </mergeCells>
  <hyperlinks>
    <hyperlink ref="E1" location="'Daftar Tabel'!A1" display="&lt;&lt;&lt; Daftar Tabel" xr:uid="{00000000-0004-0000-1200-000000000000}"/>
  </hyperlink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1"/>
  <sheetViews>
    <sheetView zoomScale="150" zoomScaleNormal="150" workbookViewId="0">
      <pane xSplit="1" ySplit="3" topLeftCell="B28" activePane="bottomRight" state="frozen"/>
      <selection pane="topRight"/>
      <selection pane="bottomLeft"/>
      <selection pane="bottomRight" activeCell="C32" sqref="C32"/>
    </sheetView>
  </sheetViews>
  <sheetFormatPr defaultColWidth="9" defaultRowHeight="15"/>
  <cols>
    <col min="1" max="1" width="5.5703125" customWidth="1"/>
    <col min="2" max="2" width="57.7109375" customWidth="1"/>
    <col min="3" max="3" width="12.85546875" customWidth="1"/>
    <col min="4" max="4" width="9.140625"/>
    <col min="5" max="13" width="6.42578125" customWidth="1"/>
    <col min="14" max="14" width="9.85546875" customWidth="1"/>
    <col min="15" max="256" width="9.140625" customWidth="1"/>
  </cols>
  <sheetData>
    <row r="1" spans="1:16">
      <c r="A1" s="22" t="s">
        <v>279</v>
      </c>
    </row>
    <row r="2" spans="1:16" ht="15.75" thickBot="1"/>
    <row r="3" spans="1:16" ht="30" customHeight="1">
      <c r="A3" s="23" t="s">
        <v>115</v>
      </c>
      <c r="B3" s="23" t="s">
        <v>280</v>
      </c>
      <c r="C3" s="23" t="s">
        <v>281</v>
      </c>
      <c r="E3" s="24" t="s">
        <v>372</v>
      </c>
      <c r="F3" s="97" t="s">
        <v>357</v>
      </c>
      <c r="G3" s="96" t="s">
        <v>373</v>
      </c>
      <c r="H3" s="24" t="s">
        <v>374</v>
      </c>
      <c r="I3" s="24" t="s">
        <v>375</v>
      </c>
      <c r="J3" s="24" t="s">
        <v>55</v>
      </c>
      <c r="K3" s="24" t="s">
        <v>376</v>
      </c>
      <c r="M3" s="25" t="s">
        <v>369</v>
      </c>
    </row>
    <row r="4" spans="1:16" s="1" customFormat="1" ht="15.75">
      <c r="A4" s="26"/>
      <c r="B4" s="27" t="s">
        <v>282</v>
      </c>
      <c r="C4" s="28" t="s">
        <v>283</v>
      </c>
      <c r="F4" s="98"/>
      <c r="M4" s="29" t="s">
        <v>348</v>
      </c>
      <c r="N4" s="1" t="s">
        <v>370</v>
      </c>
    </row>
    <row r="5" spans="1:16" s="1" customFormat="1" ht="15.75">
      <c r="A5" s="26">
        <v>1</v>
      </c>
      <c r="B5" s="27" t="s">
        <v>335</v>
      </c>
      <c r="C5" s="30" t="s">
        <v>338</v>
      </c>
      <c r="E5" s="29" t="s">
        <v>348</v>
      </c>
      <c r="F5" s="99" t="s">
        <v>348</v>
      </c>
      <c r="G5" s="29" t="s">
        <v>348</v>
      </c>
      <c r="H5" s="29" t="s">
        <v>348</v>
      </c>
      <c r="I5" s="29" t="s">
        <v>348</v>
      </c>
      <c r="J5" s="29" t="s">
        <v>348</v>
      </c>
      <c r="K5" s="29" t="s">
        <v>348</v>
      </c>
      <c r="M5" s="31"/>
      <c r="N5" s="1" t="s">
        <v>371</v>
      </c>
    </row>
    <row r="6" spans="1:16" s="1" customFormat="1" ht="15.75">
      <c r="A6" s="26">
        <v>2</v>
      </c>
      <c r="B6" s="27" t="s">
        <v>336</v>
      </c>
      <c r="C6" s="30" t="s">
        <v>339</v>
      </c>
      <c r="E6" s="29" t="s">
        <v>348</v>
      </c>
      <c r="F6" s="99" t="s">
        <v>348</v>
      </c>
      <c r="G6" s="29" t="s">
        <v>348</v>
      </c>
      <c r="H6" s="29" t="s">
        <v>348</v>
      </c>
      <c r="I6" s="29" t="s">
        <v>348</v>
      </c>
      <c r="J6" s="29" t="s">
        <v>348</v>
      </c>
      <c r="K6" s="29" t="s">
        <v>348</v>
      </c>
    </row>
    <row r="7" spans="1:16" s="1" customFormat="1" ht="15.75">
      <c r="A7" s="26">
        <v>3</v>
      </c>
      <c r="B7" s="27" t="s">
        <v>337</v>
      </c>
      <c r="C7" s="30" t="s">
        <v>340</v>
      </c>
      <c r="E7" s="29" t="s">
        <v>348</v>
      </c>
      <c r="F7" s="99" t="s">
        <v>348</v>
      </c>
      <c r="G7" s="29" t="s">
        <v>348</v>
      </c>
      <c r="H7" s="29" t="s">
        <v>348</v>
      </c>
      <c r="I7" s="29" t="s">
        <v>348</v>
      </c>
      <c r="J7" s="29" t="s">
        <v>348</v>
      </c>
      <c r="K7" s="29" t="s">
        <v>348</v>
      </c>
      <c r="P7" s="95"/>
    </row>
    <row r="8" spans="1:16" s="1" customFormat="1" ht="15.75">
      <c r="A8" s="26">
        <v>4</v>
      </c>
      <c r="B8" s="27" t="s">
        <v>284</v>
      </c>
      <c r="C8" s="32" t="s">
        <v>285</v>
      </c>
      <c r="E8" s="29" t="s">
        <v>348</v>
      </c>
      <c r="F8" s="99" t="s">
        <v>348</v>
      </c>
      <c r="G8" s="29" t="s">
        <v>348</v>
      </c>
      <c r="H8" s="29" t="s">
        <v>348</v>
      </c>
      <c r="I8" s="29" t="s">
        <v>348</v>
      </c>
      <c r="J8" s="29" t="s">
        <v>348</v>
      </c>
      <c r="K8" s="29" t="s">
        <v>348</v>
      </c>
    </row>
    <row r="9" spans="1:16" s="1" customFormat="1" ht="15.75">
      <c r="A9" s="26">
        <v>5</v>
      </c>
      <c r="B9" s="27" t="s">
        <v>286</v>
      </c>
      <c r="C9" s="32" t="s">
        <v>287</v>
      </c>
      <c r="E9" s="31"/>
      <c r="F9" s="99" t="s">
        <v>348</v>
      </c>
      <c r="G9" s="29" t="s">
        <v>348</v>
      </c>
      <c r="H9" s="29" t="s">
        <v>348</v>
      </c>
      <c r="I9" s="29" t="s">
        <v>348</v>
      </c>
      <c r="J9" s="29" t="s">
        <v>348</v>
      </c>
      <c r="K9" s="29" t="s">
        <v>348</v>
      </c>
    </row>
    <row r="10" spans="1:16" s="1" customFormat="1" ht="15.75">
      <c r="A10" s="26">
        <v>6</v>
      </c>
      <c r="B10" s="27" t="s">
        <v>43</v>
      </c>
      <c r="C10" s="33" t="s">
        <v>288</v>
      </c>
      <c r="E10" s="29" t="s">
        <v>348</v>
      </c>
      <c r="F10" s="99" t="s">
        <v>348</v>
      </c>
      <c r="G10" s="29" t="s">
        <v>348</v>
      </c>
      <c r="H10" s="29" t="s">
        <v>348</v>
      </c>
      <c r="I10" s="29" t="s">
        <v>348</v>
      </c>
      <c r="J10" s="29" t="s">
        <v>348</v>
      </c>
      <c r="K10" s="29" t="s">
        <v>348</v>
      </c>
    </row>
    <row r="11" spans="1:16" s="1" customFormat="1" ht="15.75">
      <c r="A11" s="26">
        <v>7</v>
      </c>
      <c r="B11" s="34" t="s">
        <v>57</v>
      </c>
      <c r="C11" s="35" t="s">
        <v>289</v>
      </c>
      <c r="E11" s="29" t="s">
        <v>348</v>
      </c>
      <c r="F11" s="99" t="s">
        <v>348</v>
      </c>
      <c r="G11" s="29" t="s">
        <v>348</v>
      </c>
      <c r="H11" s="29" t="s">
        <v>348</v>
      </c>
      <c r="I11" s="29" t="s">
        <v>348</v>
      </c>
      <c r="J11" s="29" t="s">
        <v>348</v>
      </c>
      <c r="K11" s="29" t="s">
        <v>348</v>
      </c>
    </row>
    <row r="12" spans="1:16" s="1" customFormat="1" ht="30">
      <c r="A12" s="26">
        <v>8</v>
      </c>
      <c r="B12" s="27" t="s">
        <v>62</v>
      </c>
      <c r="C12" s="35" t="s">
        <v>290</v>
      </c>
      <c r="E12" s="29" t="s">
        <v>348</v>
      </c>
      <c r="F12" s="99" t="s">
        <v>348</v>
      </c>
      <c r="G12" s="29" t="s">
        <v>348</v>
      </c>
      <c r="H12" s="29" t="s">
        <v>348</v>
      </c>
      <c r="I12" s="29" t="s">
        <v>348</v>
      </c>
      <c r="J12" s="29" t="s">
        <v>348</v>
      </c>
      <c r="K12" s="29" t="s">
        <v>348</v>
      </c>
    </row>
    <row r="13" spans="1:16" s="1" customFormat="1" ht="15.75">
      <c r="A13" s="26">
        <v>9</v>
      </c>
      <c r="B13" s="27" t="s">
        <v>73</v>
      </c>
      <c r="C13" s="35" t="s">
        <v>291</v>
      </c>
      <c r="E13" s="29" t="s">
        <v>348</v>
      </c>
      <c r="F13" s="99" t="s">
        <v>348</v>
      </c>
      <c r="G13" s="29" t="s">
        <v>348</v>
      </c>
      <c r="H13" s="29" t="s">
        <v>348</v>
      </c>
      <c r="I13" s="29" t="s">
        <v>348</v>
      </c>
      <c r="J13" s="29" t="s">
        <v>348</v>
      </c>
      <c r="K13" s="29" t="s">
        <v>348</v>
      </c>
    </row>
    <row r="14" spans="1:16" s="1" customFormat="1" ht="15.75">
      <c r="A14" s="26">
        <v>10</v>
      </c>
      <c r="B14" s="34" t="s">
        <v>292</v>
      </c>
      <c r="C14" s="35" t="s">
        <v>293</v>
      </c>
      <c r="E14" s="29" t="s">
        <v>348</v>
      </c>
      <c r="F14" s="100"/>
      <c r="G14" s="29" t="s">
        <v>348</v>
      </c>
      <c r="H14" s="31"/>
      <c r="I14" s="31"/>
      <c r="J14" s="31"/>
      <c r="K14" s="31"/>
    </row>
    <row r="15" spans="1:16" s="1" customFormat="1" ht="15.75">
      <c r="A15" s="26">
        <v>11</v>
      </c>
      <c r="B15" s="34" t="s">
        <v>83</v>
      </c>
      <c r="C15" s="35" t="s">
        <v>294</v>
      </c>
      <c r="E15" s="29" t="s">
        <v>348</v>
      </c>
      <c r="F15" s="99" t="s">
        <v>348</v>
      </c>
      <c r="G15" s="29" t="s">
        <v>348</v>
      </c>
      <c r="H15" s="29" t="s">
        <v>348</v>
      </c>
      <c r="I15" s="29" t="s">
        <v>348</v>
      </c>
      <c r="J15" s="29" t="s">
        <v>348</v>
      </c>
      <c r="K15" s="29" t="s">
        <v>348</v>
      </c>
    </row>
    <row r="16" spans="1:16" s="1" customFormat="1" ht="15.75">
      <c r="A16" s="26">
        <v>12</v>
      </c>
      <c r="B16" s="34" t="s">
        <v>88</v>
      </c>
      <c r="C16" s="35" t="s">
        <v>295</v>
      </c>
      <c r="E16" s="29" t="s">
        <v>348</v>
      </c>
      <c r="F16" s="99" t="s">
        <v>348</v>
      </c>
      <c r="G16" s="29" t="s">
        <v>348</v>
      </c>
      <c r="H16" s="29" t="s">
        <v>348</v>
      </c>
      <c r="I16" s="29" t="s">
        <v>348</v>
      </c>
      <c r="J16" s="29" t="s">
        <v>348</v>
      </c>
      <c r="K16" s="29" t="s">
        <v>348</v>
      </c>
    </row>
    <row r="17" spans="1:11" s="1" customFormat="1" ht="15.75">
      <c r="A17" s="26">
        <v>13</v>
      </c>
      <c r="B17" s="34" t="s">
        <v>94</v>
      </c>
      <c r="C17" s="35" t="s">
        <v>296</v>
      </c>
      <c r="E17" s="29" t="s">
        <v>348</v>
      </c>
      <c r="F17" s="99" t="s">
        <v>348</v>
      </c>
      <c r="G17" s="29" t="s">
        <v>348</v>
      </c>
      <c r="H17" s="29" t="s">
        <v>348</v>
      </c>
      <c r="I17" s="29" t="s">
        <v>348</v>
      </c>
      <c r="J17" s="29" t="s">
        <v>348</v>
      </c>
      <c r="K17" s="29" t="s">
        <v>348</v>
      </c>
    </row>
    <row r="18" spans="1:11" s="1" customFormat="1" ht="15.75">
      <c r="A18" s="26">
        <v>14</v>
      </c>
      <c r="B18" s="34" t="s">
        <v>96</v>
      </c>
      <c r="C18" s="35" t="s">
        <v>358</v>
      </c>
      <c r="E18" s="31"/>
      <c r="F18" s="99" t="s">
        <v>348</v>
      </c>
      <c r="G18" s="31"/>
      <c r="H18" s="29" t="s">
        <v>348</v>
      </c>
      <c r="I18" s="31"/>
      <c r="J18" s="29" t="s">
        <v>348</v>
      </c>
      <c r="K18" s="31"/>
    </row>
    <row r="19" spans="1:11" s="1" customFormat="1" ht="30">
      <c r="A19" s="26">
        <v>15</v>
      </c>
      <c r="B19" s="34" t="s">
        <v>297</v>
      </c>
      <c r="C19" s="35" t="s">
        <v>359</v>
      </c>
      <c r="E19" s="29" t="s">
        <v>348</v>
      </c>
      <c r="F19" s="100"/>
      <c r="G19" s="29" t="s">
        <v>348</v>
      </c>
      <c r="H19" s="31"/>
      <c r="I19" s="29" t="s">
        <v>348</v>
      </c>
      <c r="J19" s="31"/>
      <c r="K19" s="29" t="s">
        <v>348</v>
      </c>
    </row>
    <row r="20" spans="1:11" s="1" customFormat="1" ht="30">
      <c r="A20" s="26">
        <v>16</v>
      </c>
      <c r="B20" s="34" t="s">
        <v>298</v>
      </c>
      <c r="C20" s="35" t="s">
        <v>299</v>
      </c>
      <c r="E20" s="29" t="s">
        <v>348</v>
      </c>
      <c r="F20" s="99" t="s">
        <v>348</v>
      </c>
      <c r="G20" s="29" t="s">
        <v>348</v>
      </c>
      <c r="H20" s="29" t="s">
        <v>348</v>
      </c>
      <c r="I20" s="29" t="s">
        <v>348</v>
      </c>
      <c r="J20" s="29" t="s">
        <v>348</v>
      </c>
      <c r="K20" s="29" t="s">
        <v>348</v>
      </c>
    </row>
    <row r="21" spans="1:11" s="1" customFormat="1" ht="30">
      <c r="A21" s="26">
        <v>17</v>
      </c>
      <c r="B21" s="34" t="s">
        <v>300</v>
      </c>
      <c r="C21" s="35" t="s">
        <v>301</v>
      </c>
      <c r="E21" s="29" t="s">
        <v>348</v>
      </c>
      <c r="F21" s="99" t="s">
        <v>348</v>
      </c>
      <c r="G21" s="29" t="s">
        <v>348</v>
      </c>
      <c r="H21" s="29" t="s">
        <v>348</v>
      </c>
      <c r="I21" s="29" t="s">
        <v>348</v>
      </c>
      <c r="J21" s="29" t="s">
        <v>348</v>
      </c>
      <c r="K21" s="29" t="s">
        <v>348</v>
      </c>
    </row>
    <row r="22" spans="1:11" s="1" customFormat="1" ht="30">
      <c r="A22" s="26">
        <v>18</v>
      </c>
      <c r="B22" s="34" t="s">
        <v>302</v>
      </c>
      <c r="C22" s="35" t="s">
        <v>303</v>
      </c>
      <c r="E22" s="29" t="s">
        <v>348</v>
      </c>
      <c r="F22" s="99" t="s">
        <v>348</v>
      </c>
      <c r="G22" s="29" t="s">
        <v>348</v>
      </c>
      <c r="H22" s="29" t="s">
        <v>348</v>
      </c>
      <c r="I22" s="29" t="s">
        <v>348</v>
      </c>
      <c r="J22" s="29" t="s">
        <v>348</v>
      </c>
      <c r="K22" s="29" t="s">
        <v>348</v>
      </c>
    </row>
    <row r="23" spans="1:11" s="1" customFormat="1" ht="30">
      <c r="A23" s="26">
        <v>19</v>
      </c>
      <c r="B23" s="34" t="s">
        <v>304</v>
      </c>
      <c r="C23" s="35" t="s">
        <v>305</v>
      </c>
      <c r="E23" s="29" t="s">
        <v>348</v>
      </c>
      <c r="F23" s="99" t="s">
        <v>348</v>
      </c>
      <c r="G23" s="29" t="s">
        <v>348</v>
      </c>
      <c r="H23" s="29" t="s">
        <v>348</v>
      </c>
      <c r="I23" s="29" t="s">
        <v>348</v>
      </c>
      <c r="J23" s="29" t="s">
        <v>348</v>
      </c>
      <c r="K23" s="29" t="s">
        <v>348</v>
      </c>
    </row>
    <row r="24" spans="1:11" s="1" customFormat="1" ht="15.75">
      <c r="A24" s="26">
        <v>20</v>
      </c>
      <c r="B24" s="34" t="s">
        <v>126</v>
      </c>
      <c r="C24" s="35" t="s">
        <v>306</v>
      </c>
      <c r="E24" s="31"/>
      <c r="F24" s="99" t="s">
        <v>348</v>
      </c>
      <c r="G24" s="29" t="s">
        <v>348</v>
      </c>
      <c r="H24" s="29" t="s">
        <v>348</v>
      </c>
      <c r="I24" s="29" t="s">
        <v>348</v>
      </c>
      <c r="J24" s="29" t="s">
        <v>348</v>
      </c>
      <c r="K24" s="29" t="s">
        <v>348</v>
      </c>
    </row>
    <row r="25" spans="1:11" s="1" customFormat="1" ht="30">
      <c r="A25" s="26">
        <v>21</v>
      </c>
      <c r="B25" s="34" t="s">
        <v>129</v>
      </c>
      <c r="C25" s="35" t="s">
        <v>307</v>
      </c>
      <c r="E25" s="29" t="s">
        <v>348</v>
      </c>
      <c r="F25" s="100"/>
      <c r="G25" s="29" t="s">
        <v>348</v>
      </c>
      <c r="H25" s="31"/>
      <c r="I25" s="29" t="s">
        <v>348</v>
      </c>
      <c r="J25" s="31"/>
      <c r="K25" s="29" t="s">
        <v>348</v>
      </c>
    </row>
    <row r="26" spans="1:11" s="1" customFormat="1" ht="15.75">
      <c r="A26" s="26">
        <v>22</v>
      </c>
      <c r="B26" s="34" t="s">
        <v>308</v>
      </c>
      <c r="C26" s="30">
        <v>4</v>
      </c>
      <c r="E26" s="29" t="s">
        <v>348</v>
      </c>
      <c r="F26" s="99" t="s">
        <v>348</v>
      </c>
      <c r="G26" s="29" t="s">
        <v>348</v>
      </c>
      <c r="H26" s="29" t="s">
        <v>348</v>
      </c>
      <c r="I26" s="29" t="s">
        <v>348</v>
      </c>
      <c r="J26" s="29" t="s">
        <v>348</v>
      </c>
      <c r="K26" s="29" t="s">
        <v>348</v>
      </c>
    </row>
    <row r="27" spans="1:11" s="1" customFormat="1" ht="30">
      <c r="A27" s="26">
        <v>23</v>
      </c>
      <c r="B27" s="34" t="s">
        <v>141</v>
      </c>
      <c r="C27" s="35" t="s">
        <v>309</v>
      </c>
      <c r="E27" s="29" t="s">
        <v>348</v>
      </c>
      <c r="F27" s="99" t="s">
        <v>348</v>
      </c>
      <c r="G27" s="29" t="s">
        <v>348</v>
      </c>
      <c r="H27" s="29" t="s">
        <v>348</v>
      </c>
      <c r="I27" s="29" t="s">
        <v>348</v>
      </c>
      <c r="J27" s="29" t="s">
        <v>348</v>
      </c>
      <c r="K27" s="29" t="s">
        <v>348</v>
      </c>
    </row>
    <row r="28" spans="1:11" s="1" customFormat="1" ht="30">
      <c r="A28" s="26">
        <v>24</v>
      </c>
      <c r="B28" s="34" t="s">
        <v>310</v>
      </c>
      <c r="C28" s="35" t="s">
        <v>311</v>
      </c>
      <c r="E28" s="29" t="s">
        <v>348</v>
      </c>
      <c r="F28" s="99" t="s">
        <v>348</v>
      </c>
      <c r="G28" s="29" t="s">
        <v>348</v>
      </c>
      <c r="H28" s="29" t="s">
        <v>348</v>
      </c>
      <c r="I28" s="29" t="s">
        <v>348</v>
      </c>
      <c r="J28" s="29" t="s">
        <v>348</v>
      </c>
      <c r="K28" s="29" t="s">
        <v>348</v>
      </c>
    </row>
    <row r="29" spans="1:11" s="1" customFormat="1" ht="15.75">
      <c r="A29" s="26">
        <v>25</v>
      </c>
      <c r="B29" s="34" t="s">
        <v>162</v>
      </c>
      <c r="C29" s="35" t="s">
        <v>312</v>
      </c>
      <c r="E29" s="29" t="s">
        <v>348</v>
      </c>
      <c r="F29" s="99" t="s">
        <v>348</v>
      </c>
      <c r="G29" s="29" t="s">
        <v>348</v>
      </c>
      <c r="H29" s="29" t="s">
        <v>348</v>
      </c>
      <c r="I29" s="29" t="s">
        <v>348</v>
      </c>
      <c r="J29" s="29" t="s">
        <v>348</v>
      </c>
      <c r="K29" s="29" t="s">
        <v>348</v>
      </c>
    </row>
    <row r="30" spans="1:11" s="1" customFormat="1" ht="15.75">
      <c r="A30" s="26">
        <v>26</v>
      </c>
      <c r="B30" s="34" t="s">
        <v>170</v>
      </c>
      <c r="C30" s="35" t="s">
        <v>313</v>
      </c>
      <c r="E30" s="31"/>
      <c r="F30" s="99" t="s">
        <v>348</v>
      </c>
      <c r="G30" s="29" t="s">
        <v>348</v>
      </c>
      <c r="H30" s="29" t="s">
        <v>348</v>
      </c>
      <c r="I30" s="29" t="s">
        <v>348</v>
      </c>
      <c r="J30" s="29" t="s">
        <v>348</v>
      </c>
      <c r="K30" s="29" t="s">
        <v>348</v>
      </c>
    </row>
    <row r="31" spans="1:11" s="1" customFormat="1" ht="30">
      <c r="A31" s="26">
        <v>27</v>
      </c>
      <c r="B31" s="34" t="s">
        <v>174</v>
      </c>
      <c r="C31" s="35" t="s">
        <v>314</v>
      </c>
      <c r="E31" s="31"/>
      <c r="F31" s="100"/>
      <c r="G31" s="31"/>
      <c r="H31" s="29" t="s">
        <v>348</v>
      </c>
      <c r="I31" s="29" t="s">
        <v>348</v>
      </c>
      <c r="J31" s="29" t="s">
        <v>348</v>
      </c>
      <c r="K31" s="29" t="s">
        <v>348</v>
      </c>
    </row>
    <row r="32" spans="1:11" s="1" customFormat="1" ht="15.75">
      <c r="A32" s="26">
        <v>28</v>
      </c>
      <c r="B32" s="34" t="s">
        <v>177</v>
      </c>
      <c r="C32" s="35">
        <v>7</v>
      </c>
      <c r="E32" s="29" t="s">
        <v>348</v>
      </c>
      <c r="F32" s="99" t="s">
        <v>348</v>
      </c>
      <c r="G32" s="29" t="s">
        <v>348</v>
      </c>
      <c r="H32" s="31"/>
      <c r="I32" s="31"/>
      <c r="J32" s="31"/>
      <c r="K32" s="31"/>
    </row>
    <row r="33" spans="1:11" s="1" customFormat="1" ht="15.75">
      <c r="A33" s="26">
        <v>29</v>
      </c>
      <c r="B33" s="34" t="s">
        <v>180</v>
      </c>
      <c r="C33" s="35" t="s">
        <v>315</v>
      </c>
      <c r="E33" s="29" t="s">
        <v>348</v>
      </c>
      <c r="F33" s="99" t="s">
        <v>348</v>
      </c>
      <c r="G33" s="29" t="s">
        <v>348</v>
      </c>
      <c r="H33" s="29" t="s">
        <v>348</v>
      </c>
      <c r="I33" s="29" t="s">
        <v>348</v>
      </c>
      <c r="J33" s="29" t="s">
        <v>348</v>
      </c>
      <c r="K33" s="29" t="s">
        <v>348</v>
      </c>
    </row>
    <row r="34" spans="1:11" s="1" customFormat="1" ht="15.75">
      <c r="A34" s="26">
        <v>30</v>
      </c>
      <c r="B34" s="34" t="s">
        <v>186</v>
      </c>
      <c r="C34" s="35" t="s">
        <v>316</v>
      </c>
      <c r="E34" s="29" t="s">
        <v>348</v>
      </c>
      <c r="F34" s="99" t="s">
        <v>348</v>
      </c>
      <c r="G34" s="29" t="s">
        <v>348</v>
      </c>
      <c r="H34" s="29" t="s">
        <v>348</v>
      </c>
      <c r="I34" s="29" t="s">
        <v>348</v>
      </c>
      <c r="J34" s="29" t="s">
        <v>348</v>
      </c>
      <c r="K34" s="29" t="s">
        <v>348</v>
      </c>
    </row>
    <row r="35" spans="1:11" s="1" customFormat="1" ht="15.75">
      <c r="A35" s="26">
        <v>31</v>
      </c>
      <c r="B35" s="34" t="s">
        <v>192</v>
      </c>
      <c r="C35" s="35" t="s">
        <v>317</v>
      </c>
      <c r="E35" s="29" t="s">
        <v>348</v>
      </c>
      <c r="F35" s="99" t="s">
        <v>348</v>
      </c>
      <c r="G35" s="29" t="s">
        <v>348</v>
      </c>
      <c r="H35" s="31"/>
      <c r="I35" s="31"/>
      <c r="J35" s="31"/>
      <c r="K35" s="31"/>
    </row>
    <row r="36" spans="1:11" s="1" customFormat="1" ht="15.75">
      <c r="A36" s="26">
        <v>32</v>
      </c>
      <c r="B36" s="34" t="s">
        <v>318</v>
      </c>
      <c r="C36" s="35" t="s">
        <v>319</v>
      </c>
      <c r="E36" s="29" t="s">
        <v>348</v>
      </c>
      <c r="F36" s="99" t="s">
        <v>348</v>
      </c>
      <c r="G36" s="29" t="s">
        <v>348</v>
      </c>
      <c r="H36" s="29" t="s">
        <v>348</v>
      </c>
      <c r="I36" s="29" t="s">
        <v>348</v>
      </c>
      <c r="J36" s="29" t="s">
        <v>348</v>
      </c>
      <c r="K36" s="29" t="s">
        <v>348</v>
      </c>
    </row>
    <row r="37" spans="1:11" s="1" customFormat="1" ht="15.75">
      <c r="A37" s="26">
        <v>33</v>
      </c>
      <c r="B37" s="34" t="s">
        <v>215</v>
      </c>
      <c r="C37" s="35" t="s">
        <v>320</v>
      </c>
      <c r="E37" s="29" t="s">
        <v>348</v>
      </c>
      <c r="F37" s="99" t="s">
        <v>348</v>
      </c>
      <c r="G37" s="29" t="s">
        <v>348</v>
      </c>
      <c r="H37" s="31"/>
      <c r="I37" s="31"/>
      <c r="J37" s="31"/>
      <c r="K37" s="31"/>
    </row>
    <row r="38" spans="1:11" s="1" customFormat="1" ht="15.75">
      <c r="A38" s="26">
        <v>34</v>
      </c>
      <c r="B38" s="34" t="s">
        <v>225</v>
      </c>
      <c r="C38" s="35" t="s">
        <v>321</v>
      </c>
      <c r="E38" s="29" t="s">
        <v>348</v>
      </c>
      <c r="F38" s="99" t="s">
        <v>348</v>
      </c>
      <c r="G38" s="29" t="s">
        <v>348</v>
      </c>
      <c r="H38" s="29" t="s">
        <v>348</v>
      </c>
      <c r="I38" s="29" t="s">
        <v>348</v>
      </c>
      <c r="J38" s="31"/>
      <c r="K38" s="31"/>
    </row>
    <row r="39" spans="1:11" s="1" customFormat="1" ht="15.75">
      <c r="A39" s="26">
        <v>35</v>
      </c>
      <c r="B39" s="34" t="s">
        <v>230</v>
      </c>
      <c r="C39" s="36" t="s">
        <v>362</v>
      </c>
      <c r="E39" s="29" t="s">
        <v>348</v>
      </c>
      <c r="F39" s="99" t="s">
        <v>348</v>
      </c>
      <c r="G39" s="29" t="s">
        <v>348</v>
      </c>
      <c r="H39" s="31"/>
      <c r="I39" s="31"/>
      <c r="J39" s="31"/>
      <c r="K39" s="31"/>
    </row>
    <row r="40" spans="1:11" s="1" customFormat="1" ht="15.75">
      <c r="A40" s="26">
        <v>36</v>
      </c>
      <c r="B40" s="34" t="s">
        <v>322</v>
      </c>
      <c r="C40" s="37" t="s">
        <v>323</v>
      </c>
      <c r="E40" s="29" t="s">
        <v>348</v>
      </c>
      <c r="F40" s="99" t="s">
        <v>348</v>
      </c>
      <c r="G40" s="29" t="s">
        <v>348</v>
      </c>
      <c r="H40" s="29" t="s">
        <v>348</v>
      </c>
      <c r="I40" s="29" t="s">
        <v>348</v>
      </c>
      <c r="J40" s="31"/>
      <c r="K40" s="31"/>
    </row>
    <row r="41" spans="1:11" s="1" customFormat="1" ht="15.75">
      <c r="A41" s="26">
        <v>37</v>
      </c>
      <c r="B41" s="34" t="s">
        <v>236</v>
      </c>
      <c r="C41" s="36" t="s">
        <v>366</v>
      </c>
      <c r="E41" s="29" t="s">
        <v>348</v>
      </c>
      <c r="F41" s="99" t="s">
        <v>348</v>
      </c>
      <c r="G41" s="29" t="s">
        <v>348</v>
      </c>
      <c r="H41" s="29" t="s">
        <v>348</v>
      </c>
      <c r="I41" s="29" t="s">
        <v>348</v>
      </c>
      <c r="J41" s="31"/>
      <c r="K41" s="31"/>
    </row>
    <row r="42" spans="1:11" s="1" customFormat="1" ht="15.75">
      <c r="A42" s="26">
        <v>38</v>
      </c>
      <c r="B42" s="34" t="s">
        <v>377</v>
      </c>
      <c r="C42" s="35" t="s">
        <v>378</v>
      </c>
      <c r="E42" s="31"/>
      <c r="F42" s="99" t="s">
        <v>348</v>
      </c>
      <c r="G42" s="31"/>
      <c r="H42" s="29" t="s">
        <v>348</v>
      </c>
      <c r="I42" s="31"/>
      <c r="J42" s="29" t="s">
        <v>348</v>
      </c>
      <c r="K42" s="31"/>
    </row>
    <row r="43" spans="1:11" s="1" customFormat="1" ht="30">
      <c r="A43" s="26">
        <v>39</v>
      </c>
      <c r="B43" s="34" t="s">
        <v>244</v>
      </c>
      <c r="C43" s="35" t="s">
        <v>379</v>
      </c>
      <c r="E43" s="31"/>
      <c r="F43" s="100"/>
      <c r="G43" s="29" t="s">
        <v>348</v>
      </c>
      <c r="H43" s="31"/>
      <c r="I43" s="29" t="s">
        <v>348</v>
      </c>
      <c r="J43" s="31"/>
      <c r="K43" s="29" t="s">
        <v>348</v>
      </c>
    </row>
    <row r="44" spans="1:11" s="1" customFormat="1" ht="15.75">
      <c r="A44" s="26">
        <v>40</v>
      </c>
      <c r="B44" s="34" t="s">
        <v>245</v>
      </c>
      <c r="C44" s="35" t="s">
        <v>324</v>
      </c>
      <c r="E44" s="31"/>
      <c r="F44" s="100"/>
      <c r="G44" s="31"/>
      <c r="H44" s="29" t="s">
        <v>348</v>
      </c>
      <c r="I44" s="29" t="s">
        <v>348</v>
      </c>
      <c r="J44" s="29" t="s">
        <v>348</v>
      </c>
      <c r="K44" s="29" t="s">
        <v>348</v>
      </c>
    </row>
    <row r="45" spans="1:11" s="1" customFormat="1" ht="30">
      <c r="A45" s="26">
        <v>41</v>
      </c>
      <c r="B45" s="34" t="s">
        <v>325</v>
      </c>
      <c r="C45" s="35" t="s">
        <v>326</v>
      </c>
      <c r="E45" s="29" t="s">
        <v>348</v>
      </c>
      <c r="F45" s="100"/>
      <c r="G45" s="29" t="s">
        <v>348</v>
      </c>
      <c r="H45" s="31"/>
      <c r="I45" s="29" t="s">
        <v>348</v>
      </c>
      <c r="J45" s="31"/>
      <c r="K45" s="29" t="s">
        <v>348</v>
      </c>
    </row>
    <row r="46" spans="1:11" s="1" customFormat="1" ht="30">
      <c r="A46" s="26">
        <v>42</v>
      </c>
      <c r="B46" s="34" t="s">
        <v>327</v>
      </c>
      <c r="C46" s="35" t="s">
        <v>328</v>
      </c>
      <c r="E46" s="31"/>
      <c r="F46" s="99" t="s">
        <v>348</v>
      </c>
      <c r="G46" s="29" t="s">
        <v>348</v>
      </c>
      <c r="H46" s="29" t="s">
        <v>348</v>
      </c>
      <c r="I46" s="29" t="s">
        <v>348</v>
      </c>
      <c r="J46" s="29" t="s">
        <v>348</v>
      </c>
      <c r="K46" s="29" t="s">
        <v>348</v>
      </c>
    </row>
    <row r="47" spans="1:11" s="1" customFormat="1" ht="30">
      <c r="A47" s="26">
        <v>43</v>
      </c>
      <c r="B47" s="34" t="s">
        <v>329</v>
      </c>
      <c r="C47" s="35" t="s">
        <v>330</v>
      </c>
      <c r="E47" s="31"/>
      <c r="F47" s="99" t="s">
        <v>348</v>
      </c>
      <c r="G47" s="29" t="s">
        <v>348</v>
      </c>
      <c r="H47" s="29" t="s">
        <v>348</v>
      </c>
      <c r="I47" s="29" t="s">
        <v>348</v>
      </c>
      <c r="J47" s="29" t="s">
        <v>348</v>
      </c>
      <c r="K47" s="29" t="s">
        <v>348</v>
      </c>
    </row>
    <row r="48" spans="1:11" s="1" customFormat="1" ht="30">
      <c r="A48" s="26">
        <v>44</v>
      </c>
      <c r="B48" s="34" t="s">
        <v>331</v>
      </c>
      <c r="C48" s="35" t="s">
        <v>332</v>
      </c>
      <c r="E48" s="31"/>
      <c r="F48" s="99" t="s">
        <v>348</v>
      </c>
      <c r="G48" s="29" t="s">
        <v>348</v>
      </c>
      <c r="H48" s="29" t="s">
        <v>348</v>
      </c>
      <c r="I48" s="29" t="s">
        <v>348</v>
      </c>
      <c r="J48" s="29" t="s">
        <v>348</v>
      </c>
      <c r="K48" s="29" t="s">
        <v>348</v>
      </c>
    </row>
    <row r="49" spans="1:11" s="1" customFormat="1" ht="30">
      <c r="A49" s="26">
        <v>45</v>
      </c>
      <c r="B49" s="34" t="s">
        <v>333</v>
      </c>
      <c r="C49" s="35" t="s">
        <v>334</v>
      </c>
      <c r="E49" s="31"/>
      <c r="F49" s="99" t="s">
        <v>348</v>
      </c>
      <c r="G49" s="29" t="s">
        <v>348</v>
      </c>
      <c r="H49" s="29" t="s">
        <v>348</v>
      </c>
      <c r="I49" s="29" t="s">
        <v>348</v>
      </c>
      <c r="J49" s="29" t="s">
        <v>348</v>
      </c>
      <c r="K49" s="29" t="s">
        <v>348</v>
      </c>
    </row>
    <row r="50" spans="1:11">
      <c r="F50" s="101"/>
    </row>
    <row r="51" spans="1:11" ht="15.75" thickBot="1">
      <c r="E51" s="38">
        <f>COUNTA(E4:E49)</f>
        <v>33</v>
      </c>
      <c r="F51" s="102">
        <f t="shared" ref="F51:K51" si="0">COUNTA(F4:F49)</f>
        <v>38</v>
      </c>
      <c r="G51" s="38">
        <f t="shared" si="0"/>
        <v>41</v>
      </c>
      <c r="H51" s="38">
        <f t="shared" si="0"/>
        <v>36</v>
      </c>
      <c r="I51" s="38">
        <f t="shared" si="0"/>
        <v>38</v>
      </c>
      <c r="J51" s="38">
        <f t="shared" si="0"/>
        <v>33</v>
      </c>
      <c r="K51" s="38">
        <f t="shared" si="0"/>
        <v>35</v>
      </c>
    </row>
  </sheetData>
  <hyperlinks>
    <hyperlink ref="C8" location="'2a'!A1" display="2a" xr:uid="{00000000-0004-0000-0100-000000000000}"/>
    <hyperlink ref="C9" location="'2b'!A1" display="2b" xr:uid="{00000000-0004-0000-0100-000001000000}"/>
    <hyperlink ref="C10" location="'3a1'!A1" display="3a1" xr:uid="{00000000-0004-0000-0100-000002000000}"/>
    <hyperlink ref="C12" location="'3a3'!A1" display="3a3" xr:uid="{00000000-0004-0000-0100-000003000000}"/>
    <hyperlink ref="C13" location="'3a4'!A1" display="3a4" xr:uid="{00000000-0004-0000-0100-000004000000}"/>
    <hyperlink ref="C11" location="'3a2'!A1" display="3a2" xr:uid="{00000000-0004-0000-0100-000005000000}"/>
    <hyperlink ref="C16" location="'3b2'!A1" display="3b2" xr:uid="{00000000-0004-0000-0100-000006000000}"/>
    <hyperlink ref="C17" location="'3b3'!A1" display="3b3" xr:uid="{00000000-0004-0000-0100-000007000000}"/>
    <hyperlink ref="C24" location="'3b6'!A1" display="3b6" xr:uid="{00000000-0004-0000-0100-000008000000}"/>
    <hyperlink ref="C33" location="'8a'!A1" display="8a" xr:uid="{00000000-0004-0000-0100-000009000000}"/>
    <hyperlink ref="C34" location="'8b1'!A1" display="8b1" xr:uid="{00000000-0004-0000-0100-00000A000000}"/>
    <hyperlink ref="C35" location="'8b2'!A1" display="8b2" xr:uid="{00000000-0004-0000-0100-00000B000000}"/>
    <hyperlink ref="C36" location="'8c'!A1" display="8c" xr:uid="{00000000-0004-0000-0100-00000C000000}"/>
    <hyperlink ref="C37" location="'8d1'!A1" display="8d1" xr:uid="{00000000-0004-0000-0100-00000D000000}"/>
    <hyperlink ref="C44" location="'8f2'!A1" display="8f2" xr:uid="{00000000-0004-0000-0100-00000E000000}"/>
    <hyperlink ref="C45" location="'8f3'!A1" display="8f3" xr:uid="{00000000-0004-0000-0100-00000F000000}"/>
    <hyperlink ref="C49" location="'8f4-4'!A1" display="8f4-4" xr:uid="{00000000-0004-0000-0100-000010000000}"/>
    <hyperlink ref="C47" location="'8f4-2'!A1" display="8f4-2" xr:uid="{00000000-0004-0000-0100-000011000000}"/>
    <hyperlink ref="C48" location="'8f4-3'!A1" display="8f4-3" xr:uid="{00000000-0004-0000-0100-000012000000}"/>
    <hyperlink ref="C46" location="'8f4-1'!A1" display="8f4-1" xr:uid="{00000000-0004-0000-0100-000013000000}"/>
    <hyperlink ref="C14" location="'3a5'!A1" display="3a5" xr:uid="{00000000-0004-0000-0100-000014000000}"/>
    <hyperlink ref="C15" location="'3b1'!A1" display="3b1" xr:uid="{00000000-0004-0000-0100-000015000000}"/>
    <hyperlink ref="C18" location="'3b4-1'!A1" display="3b4-1" xr:uid="{00000000-0004-0000-0100-000016000000}"/>
    <hyperlink ref="C23" location="'3b5-4'!A1" display="3b5-4" xr:uid="{00000000-0004-0000-0100-000017000000}"/>
    <hyperlink ref="C21" location="'3b5-2'!A1" display="3b5-2" xr:uid="{00000000-0004-0000-0100-000018000000}"/>
    <hyperlink ref="C22" location="'3b5-3'!A1" display="3b5-3" xr:uid="{00000000-0004-0000-0100-000019000000}"/>
    <hyperlink ref="C20" location="'3b5-1'!A1" display="3b5-1" xr:uid="{00000000-0004-0000-0100-00001A000000}"/>
    <hyperlink ref="C27" location="'5a'!A1" display="5a" xr:uid="{00000000-0004-0000-0100-00001B000000}"/>
    <hyperlink ref="C28" location="'5b'!A1" display="5b" xr:uid="{00000000-0004-0000-0100-00001C000000}"/>
    <hyperlink ref="C29" location="'5c'!A1" display="5c" xr:uid="{00000000-0004-0000-0100-00001D000000}"/>
    <hyperlink ref="C30" location="'6a'!A1" display="6a" xr:uid="{00000000-0004-0000-0100-00001E000000}"/>
    <hyperlink ref="C32" location="'7'!A1" display="7" xr:uid="{00000000-0004-0000-0100-00001F000000}"/>
    <hyperlink ref="C31" location="'6b'!A1" display="6b" xr:uid="{00000000-0004-0000-0100-000020000000}"/>
    <hyperlink ref="C38" location="'8d2'!A1" display="8d2" xr:uid="{00000000-0004-0000-0100-000021000000}"/>
    <hyperlink ref="C4" location="PS!A1" display="PS" xr:uid="{00000000-0004-0000-0100-000022000000}"/>
    <hyperlink ref="C25" location="'3b7'!A1" display="3b7" xr:uid="{00000000-0004-0000-0100-000023000000}"/>
    <hyperlink ref="C40" location="'Ref 8e2'!A1" display="Ref 8e2" xr:uid="{00000000-0004-0000-0100-000024000000}"/>
    <hyperlink ref="C5" location="'1-1'!A1" display="1-1" xr:uid="{00000000-0004-0000-0100-000025000000}"/>
    <hyperlink ref="C6" location="'1-2'!A1" display="1-2" xr:uid="{00000000-0004-0000-0100-000026000000}"/>
    <hyperlink ref="C7" location="'1-3'!A1" display="1-3" xr:uid="{00000000-0004-0000-0100-000027000000}"/>
    <hyperlink ref="C19" location="'3b4-2'!A1" display="3b4-2" xr:uid="{00000000-0004-0000-0100-000028000000}"/>
    <hyperlink ref="C26" location="'4'!A1" display="4" xr:uid="{00000000-0004-0000-0100-000029000000}"/>
    <hyperlink ref="C39" location="'8e1'!A1" display="8e1" xr:uid="{00000000-0004-0000-0100-00002A000000}"/>
    <hyperlink ref="C41" location="'8e2'!A1" display="'8e2" xr:uid="{00000000-0004-0000-0100-00002B000000}"/>
    <hyperlink ref="C42" location="'8f1-1'!A1" display="8f1-1" xr:uid="{00000000-0004-0000-0100-00002C000000}"/>
    <hyperlink ref="C43" location="'8f1-2'!A1" display="8f1-2" xr:uid="{00000000-0004-0000-0100-00002D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5"/>
  <sheetViews>
    <sheetView workbookViewId="0">
      <pane xSplit="1" ySplit="6" topLeftCell="B7" activePane="bottomRight" state="frozen"/>
      <selection pane="topRight"/>
      <selection pane="bottomLeft"/>
      <selection pane="bottomRight" activeCell="B3" sqref="B3"/>
    </sheetView>
  </sheetViews>
  <sheetFormatPr defaultColWidth="9" defaultRowHeight="15"/>
  <cols>
    <col min="1" max="1" width="5.5703125" customWidth="1"/>
    <col min="2" max="2" width="32.5703125" customWidth="1"/>
    <col min="3" max="3" width="10" style="64" customWidth="1"/>
    <col min="4" max="4" width="24.5703125" customWidth="1"/>
    <col min="5" max="5" width="14.5703125" customWidth="1"/>
    <col min="6" max="256" width="9.140625" customWidth="1"/>
  </cols>
  <sheetData>
    <row r="1" spans="1:5">
      <c r="A1" s="61" t="s">
        <v>113</v>
      </c>
      <c r="E1" s="39" t="s">
        <v>14</v>
      </c>
    </row>
    <row r="2" spans="1:5">
      <c r="A2" s="61"/>
    </row>
    <row r="3" spans="1:5">
      <c r="A3" s="61" t="s">
        <v>119</v>
      </c>
    </row>
    <row r="4" spans="1:5" ht="25.5">
      <c r="A4" s="62" t="s">
        <v>115</v>
      </c>
      <c r="B4" s="62" t="s">
        <v>116</v>
      </c>
      <c r="C4" s="62" t="s">
        <v>86</v>
      </c>
      <c r="D4" s="62" t="s">
        <v>117</v>
      </c>
    </row>
    <row r="5" spans="1:5">
      <c r="A5" s="66">
        <v>1</v>
      </c>
      <c r="B5" s="66">
        <v>2</v>
      </c>
      <c r="C5" s="66">
        <v>3</v>
      </c>
      <c r="D5" s="66">
        <v>4</v>
      </c>
    </row>
    <row r="6" spans="1:5" ht="42" customHeight="1">
      <c r="A6" s="67" t="s">
        <v>120</v>
      </c>
      <c r="B6" s="301" t="s">
        <v>121</v>
      </c>
      <c r="C6" s="302"/>
      <c r="D6" s="303"/>
    </row>
    <row r="7" spans="1:5">
      <c r="A7" s="120"/>
      <c r="B7" s="121"/>
      <c r="C7" s="70"/>
      <c r="D7" s="71"/>
    </row>
    <row r="8" spans="1:5">
      <c r="A8" s="120"/>
      <c r="B8" s="121"/>
      <c r="C8" s="70"/>
      <c r="D8" s="71"/>
    </row>
    <row r="9" spans="1:5">
      <c r="A9" s="120"/>
      <c r="B9" s="121"/>
      <c r="C9" s="70"/>
      <c r="D9" s="71"/>
    </row>
    <row r="10" spans="1:5">
      <c r="A10" s="120"/>
      <c r="B10" s="121"/>
      <c r="C10" s="70"/>
      <c r="D10" s="71"/>
    </row>
    <row r="11" spans="1:5">
      <c r="A11" s="120"/>
      <c r="B11" s="121"/>
      <c r="C11" s="70"/>
      <c r="D11" s="71"/>
    </row>
    <row r="12" spans="1:5">
      <c r="A12" s="120"/>
      <c r="B12" s="121"/>
      <c r="C12" s="70"/>
      <c r="D12" s="71"/>
    </row>
    <row r="13" spans="1:5">
      <c r="A13" s="61"/>
    </row>
    <row r="14" spans="1:5">
      <c r="A14" s="61"/>
    </row>
    <row r="15" spans="1:5">
      <c r="A15" s="61"/>
    </row>
  </sheetData>
  <mergeCells count="1">
    <mergeCell ref="B6:D6"/>
  </mergeCells>
  <hyperlinks>
    <hyperlink ref="E1" location="'Daftar Tabel'!A1" display="&lt;&lt;&lt; Daftar Tabel"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6"/>
  <sheetViews>
    <sheetView workbookViewId="0">
      <pane xSplit="1" ySplit="6" topLeftCell="B7" activePane="bottomRight" state="frozen"/>
      <selection pane="topRight"/>
      <selection pane="bottomLeft"/>
      <selection pane="bottomRight" activeCell="D17" sqref="D17"/>
    </sheetView>
  </sheetViews>
  <sheetFormatPr defaultColWidth="9" defaultRowHeight="15"/>
  <cols>
    <col min="1" max="1" width="5.5703125" customWidth="1"/>
    <col min="2" max="2" width="32.5703125" customWidth="1"/>
    <col min="3" max="3" width="10.140625" style="64" customWidth="1"/>
    <col min="4" max="4" width="24.5703125" customWidth="1"/>
    <col min="5" max="5" width="14.5703125" customWidth="1"/>
    <col min="6" max="256" width="9.140625" customWidth="1"/>
  </cols>
  <sheetData>
    <row r="1" spans="1:5">
      <c r="A1" s="61" t="s">
        <v>113</v>
      </c>
      <c r="E1" s="39" t="s">
        <v>14</v>
      </c>
    </row>
    <row r="2" spans="1:5">
      <c r="A2" s="72"/>
    </row>
    <row r="3" spans="1:5">
      <c r="A3" s="61" t="s">
        <v>122</v>
      </c>
    </row>
    <row r="4" spans="1:5" ht="25.5">
      <c r="A4" s="62" t="s">
        <v>115</v>
      </c>
      <c r="B4" s="62" t="s">
        <v>116</v>
      </c>
      <c r="C4" s="62" t="s">
        <v>86</v>
      </c>
      <c r="D4" s="62" t="s">
        <v>117</v>
      </c>
    </row>
    <row r="5" spans="1:5">
      <c r="A5" s="66">
        <v>1</v>
      </c>
      <c r="B5" s="66">
        <v>2</v>
      </c>
      <c r="C5" s="66">
        <v>3</v>
      </c>
      <c r="D5" s="66">
        <v>4</v>
      </c>
    </row>
    <row r="6" spans="1:5" ht="29.1" customHeight="1">
      <c r="A6" s="67" t="s">
        <v>123</v>
      </c>
      <c r="B6" s="301" t="s">
        <v>124</v>
      </c>
      <c r="C6" s="302"/>
      <c r="D6" s="303"/>
    </row>
    <row r="7" spans="1:5">
      <c r="A7" s="68">
        <v>1</v>
      </c>
      <c r="B7" s="69"/>
      <c r="C7" s="70"/>
      <c r="D7" s="71"/>
    </row>
    <row r="8" spans="1:5">
      <c r="A8" s="68">
        <v>2</v>
      </c>
      <c r="B8" s="69"/>
      <c r="C8" s="70"/>
      <c r="D8" s="71"/>
    </row>
    <row r="9" spans="1:5">
      <c r="A9" s="68">
        <v>3</v>
      </c>
      <c r="B9" s="69"/>
      <c r="C9" s="70"/>
      <c r="D9" s="71"/>
    </row>
    <row r="10" spans="1:5">
      <c r="A10" s="68">
        <v>4</v>
      </c>
      <c r="B10" s="69"/>
      <c r="C10" s="70"/>
      <c r="D10" s="71"/>
    </row>
    <row r="11" spans="1:5">
      <c r="A11" s="68">
        <v>5</v>
      </c>
      <c r="B11" s="69"/>
      <c r="C11" s="70"/>
      <c r="D11" s="71"/>
    </row>
    <row r="12" spans="1:5">
      <c r="A12" s="68" t="s">
        <v>61</v>
      </c>
      <c r="B12" s="69"/>
      <c r="C12" s="70"/>
      <c r="D12" s="71"/>
    </row>
    <row r="14" spans="1:5">
      <c r="A14" s="61"/>
    </row>
    <row r="15" spans="1:5">
      <c r="A15" s="61"/>
    </row>
    <row r="16" spans="1:5">
      <c r="A16" s="61"/>
    </row>
  </sheetData>
  <mergeCells count="1">
    <mergeCell ref="B6:D6"/>
  </mergeCells>
  <hyperlinks>
    <hyperlink ref="E1" location="'Daftar Tabel'!A1" display="&lt;&lt;&lt; Daftar Tabel"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15"/>
  <sheetViews>
    <sheetView workbookViewId="0">
      <pane xSplit="1" ySplit="5" topLeftCell="B6" activePane="bottomRight" state="frozen"/>
      <selection pane="topRight"/>
      <selection pane="bottomLeft"/>
      <selection pane="bottomRight" activeCell="D15" sqref="D15"/>
    </sheetView>
  </sheetViews>
  <sheetFormatPr defaultColWidth="9" defaultRowHeight="15"/>
  <cols>
    <col min="1" max="1" width="5.5703125" customWidth="1"/>
    <col min="2" max="2" width="32.5703125" customWidth="1"/>
    <col min="3" max="3" width="10.5703125" style="64" customWidth="1"/>
    <col min="4" max="4" width="24.5703125" customWidth="1"/>
    <col min="5" max="5" width="14.5703125" customWidth="1"/>
    <col min="6" max="256" width="9.140625" customWidth="1"/>
  </cols>
  <sheetData>
    <row r="1" spans="1:5">
      <c r="A1" s="167" t="s">
        <v>113</v>
      </c>
      <c r="B1" s="168"/>
      <c r="C1" s="175"/>
      <c r="D1" s="168"/>
      <c r="E1" s="39" t="s">
        <v>14</v>
      </c>
    </row>
    <row r="2" spans="1:5">
      <c r="A2" s="182"/>
      <c r="B2" s="168"/>
      <c r="C2" s="175"/>
      <c r="D2" s="168"/>
    </row>
    <row r="3" spans="1:5">
      <c r="A3" s="167" t="s">
        <v>847</v>
      </c>
      <c r="B3" s="168"/>
      <c r="C3" s="175"/>
      <c r="D3" s="168"/>
    </row>
    <row r="4" spans="1:5" ht="25.5">
      <c r="A4" s="171" t="s">
        <v>115</v>
      </c>
      <c r="B4" s="171" t="s">
        <v>116</v>
      </c>
      <c r="C4" s="171" t="s">
        <v>86</v>
      </c>
      <c r="D4" s="171" t="s">
        <v>117</v>
      </c>
    </row>
    <row r="5" spans="1:5">
      <c r="A5" s="176">
        <v>1</v>
      </c>
      <c r="B5" s="176">
        <v>2</v>
      </c>
      <c r="C5" s="176">
        <v>3</v>
      </c>
      <c r="D5" s="176">
        <v>4</v>
      </c>
    </row>
    <row r="6" spans="1:5">
      <c r="A6" s="177" t="s">
        <v>125</v>
      </c>
      <c r="B6" s="298" t="s">
        <v>848</v>
      </c>
      <c r="C6" s="299"/>
      <c r="D6" s="300"/>
    </row>
    <row r="7" spans="1:5" ht="15.75">
      <c r="A7" s="178">
        <v>2</v>
      </c>
      <c r="B7" s="89" t="s">
        <v>448</v>
      </c>
      <c r="C7" s="180">
        <v>2019</v>
      </c>
      <c r="D7" s="181" t="s">
        <v>863</v>
      </c>
    </row>
    <row r="8" spans="1:5">
      <c r="B8" s="83" t="s">
        <v>664</v>
      </c>
      <c r="C8" s="180">
        <v>2019</v>
      </c>
      <c r="D8" s="181" t="s">
        <v>832</v>
      </c>
    </row>
    <row r="9" spans="1:5">
      <c r="A9" s="178">
        <v>2</v>
      </c>
      <c r="B9" s="83" t="s">
        <v>647</v>
      </c>
      <c r="C9" s="180">
        <v>2019</v>
      </c>
      <c r="D9" s="181" t="s">
        <v>833</v>
      </c>
    </row>
    <row r="10" spans="1:5">
      <c r="A10" s="178">
        <v>3</v>
      </c>
      <c r="B10" s="104" t="s">
        <v>457</v>
      </c>
      <c r="C10" s="180">
        <v>2019</v>
      </c>
      <c r="D10" s="181" t="s">
        <v>834</v>
      </c>
    </row>
    <row r="11" spans="1:5" ht="25.5">
      <c r="A11" s="178">
        <v>6</v>
      </c>
      <c r="B11" s="83" t="s">
        <v>455</v>
      </c>
      <c r="C11" s="180">
        <v>2019</v>
      </c>
      <c r="D11" s="181" t="s">
        <v>835</v>
      </c>
    </row>
    <row r="12" spans="1:5">
      <c r="A12" s="178"/>
      <c r="B12" s="179"/>
      <c r="C12" s="180">
        <v>2019</v>
      </c>
      <c r="D12" s="181" t="s">
        <v>861</v>
      </c>
    </row>
    <row r="13" spans="1:5">
      <c r="A13" s="178"/>
      <c r="B13" s="90" t="s">
        <v>449</v>
      </c>
      <c r="C13" s="180">
        <v>2019</v>
      </c>
      <c r="D13" s="181" t="s">
        <v>857</v>
      </c>
    </row>
    <row r="14" spans="1:5">
      <c r="A14" s="211"/>
      <c r="B14" s="179"/>
      <c r="C14" s="180">
        <v>2019</v>
      </c>
      <c r="D14" s="181" t="s">
        <v>858</v>
      </c>
    </row>
    <row r="15" spans="1:5" ht="63">
      <c r="B15" s="215" t="s">
        <v>458</v>
      </c>
      <c r="C15" s="180">
        <v>2019</v>
      </c>
      <c r="D15" s="103" t="s">
        <v>867</v>
      </c>
    </row>
  </sheetData>
  <mergeCells count="1">
    <mergeCell ref="B6:D6"/>
  </mergeCells>
  <hyperlinks>
    <hyperlink ref="E1" location="'Daftar Tabel'!A1" display="&lt;&lt;&lt; Daftar Tabel"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S44"/>
  <sheetViews>
    <sheetView zoomScale="90" zoomScaleNormal="90" workbookViewId="0">
      <pane xSplit="1" ySplit="4" topLeftCell="B40" activePane="bottomRight" state="frozen"/>
      <selection pane="topRight"/>
      <selection pane="bottomLeft"/>
      <selection pane="bottomRight" activeCell="C38" sqref="C38"/>
    </sheetView>
  </sheetViews>
  <sheetFormatPr defaultColWidth="9" defaultRowHeight="15"/>
  <cols>
    <col min="1" max="1" width="5.5703125" style="73" customWidth="1"/>
    <col min="2" max="2" width="34.42578125" style="73" customWidth="1"/>
    <col min="3" max="3" width="24.5703125" style="73" customWidth="1"/>
    <col min="4" max="4" width="16.5703125" style="73" customWidth="1"/>
    <col min="5" max="5" width="14.5703125" style="73" customWidth="1"/>
    <col min="6" max="253" width="8.85546875" style="73" customWidth="1"/>
  </cols>
  <sheetData>
    <row r="1" spans="1:5">
      <c r="A1" s="164" t="s">
        <v>126</v>
      </c>
      <c r="B1" s="183"/>
      <c r="C1" s="183"/>
      <c r="D1" s="183"/>
      <c r="E1" s="39" t="s">
        <v>14</v>
      </c>
    </row>
    <row r="2" spans="1:5">
      <c r="A2" s="164"/>
      <c r="B2" s="183"/>
      <c r="C2" s="183"/>
      <c r="D2" s="183"/>
    </row>
    <row r="3" spans="1:5" ht="38.25">
      <c r="A3" s="171" t="s">
        <v>17</v>
      </c>
      <c r="B3" s="171" t="s">
        <v>44</v>
      </c>
      <c r="C3" s="171" t="s">
        <v>127</v>
      </c>
      <c r="D3" s="171" t="s">
        <v>128</v>
      </c>
    </row>
    <row r="4" spans="1:5">
      <c r="A4" s="148">
        <v>1</v>
      </c>
      <c r="B4" s="184">
        <v>2</v>
      </c>
      <c r="C4" s="184">
        <v>3</v>
      </c>
      <c r="D4" s="184">
        <v>4</v>
      </c>
    </row>
    <row r="5" spans="1:5" ht="78.75">
      <c r="A5" s="159">
        <v>1</v>
      </c>
      <c r="B5" s="217" t="s">
        <v>452</v>
      </c>
      <c r="C5" s="84" t="s">
        <v>540</v>
      </c>
      <c r="D5" s="160">
        <v>1</v>
      </c>
    </row>
    <row r="6" spans="1:5" ht="94.5">
      <c r="A6" s="304">
        <v>2</v>
      </c>
      <c r="B6" s="306" t="s">
        <v>448</v>
      </c>
      <c r="C6" s="84" t="s">
        <v>549</v>
      </c>
      <c r="D6" s="160">
        <v>8</v>
      </c>
    </row>
    <row r="7" spans="1:5" ht="47.25">
      <c r="A7" s="304"/>
      <c r="B7" s="306"/>
      <c r="C7" s="84" t="s">
        <v>550</v>
      </c>
      <c r="D7" s="160">
        <v>3</v>
      </c>
    </row>
    <row r="8" spans="1:5" ht="78.75">
      <c r="A8" s="304"/>
      <c r="B8" s="306"/>
      <c r="C8" s="84" t="s">
        <v>551</v>
      </c>
      <c r="D8" s="160">
        <v>2</v>
      </c>
    </row>
    <row r="9" spans="1:5" ht="78.75">
      <c r="A9" s="304"/>
      <c r="B9" s="306"/>
      <c r="C9" s="84" t="s">
        <v>552</v>
      </c>
      <c r="D9" s="160">
        <v>1</v>
      </c>
    </row>
    <row r="10" spans="1:5" ht="94.5">
      <c r="A10" s="304">
        <v>3</v>
      </c>
      <c r="B10" s="307" t="s">
        <v>449</v>
      </c>
      <c r="C10" s="84" t="s">
        <v>553</v>
      </c>
      <c r="D10" s="160">
        <v>3</v>
      </c>
    </row>
    <row r="11" spans="1:5" ht="126">
      <c r="A11" s="304"/>
      <c r="B11" s="307"/>
      <c r="C11" s="84" t="s">
        <v>554</v>
      </c>
      <c r="D11" s="160">
        <v>1</v>
      </c>
    </row>
    <row r="12" spans="1:5" ht="126">
      <c r="A12" s="304"/>
      <c r="B12" s="307"/>
      <c r="C12" s="84" t="s">
        <v>555</v>
      </c>
      <c r="D12" s="160">
        <v>1</v>
      </c>
    </row>
    <row r="13" spans="1:5" ht="110.25">
      <c r="A13" s="209"/>
      <c r="B13" s="107"/>
      <c r="C13" s="84" t="s">
        <v>869</v>
      </c>
      <c r="D13" s="160">
        <v>2</v>
      </c>
    </row>
    <row r="14" spans="1:5" ht="126">
      <c r="A14" s="304">
        <v>4</v>
      </c>
      <c r="B14" s="305" t="s">
        <v>450</v>
      </c>
      <c r="C14" s="85" t="s">
        <v>541</v>
      </c>
      <c r="D14" s="160">
        <v>8</v>
      </c>
    </row>
    <row r="15" spans="1:5" ht="94.5">
      <c r="A15" s="304"/>
      <c r="B15" s="305"/>
      <c r="C15" s="85" t="s">
        <v>542</v>
      </c>
      <c r="D15" s="160">
        <v>4</v>
      </c>
    </row>
    <row r="16" spans="1:5" ht="94.5">
      <c r="A16" s="304"/>
      <c r="B16" s="305"/>
      <c r="C16" s="85" t="s">
        <v>543</v>
      </c>
      <c r="D16" s="160">
        <v>3</v>
      </c>
    </row>
    <row r="17" spans="1:4" ht="173.25">
      <c r="A17" s="304"/>
      <c r="B17" s="305"/>
      <c r="C17" s="85" t="s">
        <v>544</v>
      </c>
      <c r="D17" s="160">
        <v>4</v>
      </c>
    </row>
    <row r="18" spans="1:4" ht="94.5">
      <c r="A18" s="304"/>
      <c r="B18" s="305"/>
      <c r="C18" s="85" t="s">
        <v>545</v>
      </c>
      <c r="D18" s="160">
        <v>1</v>
      </c>
    </row>
    <row r="19" spans="1:4" ht="94.5">
      <c r="A19" s="304"/>
      <c r="B19" s="305"/>
      <c r="C19" s="85" t="s">
        <v>546</v>
      </c>
      <c r="D19" s="160">
        <v>1</v>
      </c>
    </row>
    <row r="20" spans="1:4" ht="94.5">
      <c r="A20" s="304"/>
      <c r="B20" s="305"/>
      <c r="C20" s="85" t="s">
        <v>547</v>
      </c>
      <c r="D20" s="160">
        <v>1</v>
      </c>
    </row>
    <row r="21" spans="1:4" ht="110.25">
      <c r="A21" s="304"/>
      <c r="B21" s="305"/>
      <c r="C21" s="85" t="s">
        <v>548</v>
      </c>
      <c r="D21" s="160">
        <v>2</v>
      </c>
    </row>
    <row r="22" spans="1:4" ht="94.5">
      <c r="A22" s="159">
        <v>5</v>
      </c>
      <c r="B22" s="218" t="s">
        <v>539</v>
      </c>
      <c r="C22" s="84" t="s">
        <v>556</v>
      </c>
      <c r="D22" s="160">
        <v>2</v>
      </c>
    </row>
    <row r="23" spans="1:4" ht="78.75">
      <c r="A23" s="209"/>
      <c r="B23" s="218"/>
      <c r="C23" s="84" t="s">
        <v>870</v>
      </c>
      <c r="D23" s="160">
        <v>2</v>
      </c>
    </row>
    <row r="24" spans="1:4" ht="141.75" customHeight="1">
      <c r="A24" s="304">
        <v>6</v>
      </c>
      <c r="B24" s="308" t="s">
        <v>456</v>
      </c>
      <c r="C24" s="84" t="s">
        <v>557</v>
      </c>
      <c r="D24" s="160">
        <v>2</v>
      </c>
    </row>
    <row r="25" spans="1:4" ht="141.75">
      <c r="A25" s="304"/>
      <c r="B25" s="308"/>
      <c r="C25" s="84" t="s">
        <v>558</v>
      </c>
      <c r="D25" s="160">
        <v>3</v>
      </c>
    </row>
    <row r="26" spans="1:4" ht="78.75">
      <c r="A26" s="304"/>
      <c r="B26" s="308"/>
      <c r="C26" s="84" t="s">
        <v>559</v>
      </c>
      <c r="D26" s="160">
        <v>2</v>
      </c>
    </row>
    <row r="27" spans="1:4" ht="110.25">
      <c r="A27" s="304"/>
      <c r="B27" s="308"/>
      <c r="C27" s="84" t="s">
        <v>560</v>
      </c>
      <c r="D27" s="160">
        <v>1</v>
      </c>
    </row>
    <row r="28" spans="1:4" ht="126">
      <c r="A28" s="304"/>
      <c r="B28" s="308"/>
      <c r="C28" s="84" t="s">
        <v>561</v>
      </c>
      <c r="D28" s="160">
        <v>1</v>
      </c>
    </row>
    <row r="29" spans="1:4" ht="78.75">
      <c r="A29" s="304"/>
      <c r="B29" s="308"/>
      <c r="C29" s="84" t="s">
        <v>562</v>
      </c>
      <c r="D29" s="160">
        <v>2</v>
      </c>
    </row>
    <row r="30" spans="1:4" ht="78.75">
      <c r="A30" s="304"/>
      <c r="B30" s="308"/>
      <c r="C30" s="84" t="s">
        <v>563</v>
      </c>
      <c r="D30" s="160">
        <v>1</v>
      </c>
    </row>
    <row r="31" spans="1:4" ht="94.5">
      <c r="A31" s="159">
        <v>7</v>
      </c>
      <c r="B31" s="107" t="s">
        <v>451</v>
      </c>
      <c r="C31" s="84" t="s">
        <v>564</v>
      </c>
      <c r="D31" s="160">
        <v>1</v>
      </c>
    </row>
    <row r="32" spans="1:4" ht="126">
      <c r="A32" s="304">
        <v>8</v>
      </c>
      <c r="B32" s="309" t="s">
        <v>458</v>
      </c>
      <c r="C32" s="84" t="s">
        <v>565</v>
      </c>
      <c r="D32" s="145">
        <v>20</v>
      </c>
    </row>
    <row r="33" spans="1:4" ht="94.5">
      <c r="A33" s="304"/>
      <c r="B33" s="309"/>
      <c r="C33" s="84" t="s">
        <v>566</v>
      </c>
      <c r="D33" s="145">
        <v>5</v>
      </c>
    </row>
    <row r="34" spans="1:4" ht="157.5">
      <c r="A34" s="304"/>
      <c r="B34" s="309"/>
      <c r="C34" s="87" t="s">
        <v>567</v>
      </c>
      <c r="D34" s="145">
        <v>4</v>
      </c>
    </row>
    <row r="35" spans="1:4" ht="94.5">
      <c r="A35" s="304"/>
      <c r="B35" s="309"/>
      <c r="C35" s="87" t="s">
        <v>568</v>
      </c>
      <c r="D35" s="145">
        <v>3</v>
      </c>
    </row>
    <row r="36" spans="1:4" ht="126">
      <c r="A36" s="304"/>
      <c r="B36" s="309"/>
      <c r="C36" s="84" t="s">
        <v>644</v>
      </c>
      <c r="D36" s="145">
        <v>3</v>
      </c>
    </row>
    <row r="37" spans="1:4" ht="141.75">
      <c r="A37" s="304"/>
      <c r="B37" s="309"/>
      <c r="C37" s="87" t="s">
        <v>569</v>
      </c>
      <c r="D37" s="145">
        <v>3</v>
      </c>
    </row>
    <row r="38" spans="1:4" ht="141.75">
      <c r="A38" s="209"/>
      <c r="B38" s="217"/>
      <c r="C38" s="87" t="s">
        <v>868</v>
      </c>
      <c r="D38" s="210">
        <v>3</v>
      </c>
    </row>
    <row r="39" spans="1:4" ht="94.5">
      <c r="A39" s="304">
        <v>9</v>
      </c>
      <c r="B39" s="305" t="s">
        <v>635</v>
      </c>
      <c r="C39" s="84" t="s">
        <v>643</v>
      </c>
      <c r="D39" s="145">
        <v>2</v>
      </c>
    </row>
    <row r="40" spans="1:4" ht="94.5">
      <c r="A40" s="304"/>
      <c r="B40" s="305"/>
      <c r="C40" s="84" t="s">
        <v>642</v>
      </c>
      <c r="D40" s="145">
        <v>1</v>
      </c>
    </row>
    <row r="41" spans="1:4" ht="78.75">
      <c r="A41" s="159">
        <v>10</v>
      </c>
      <c r="B41" s="208" t="s">
        <v>453</v>
      </c>
      <c r="C41" s="87" t="s">
        <v>632</v>
      </c>
      <c r="D41" s="145">
        <v>5</v>
      </c>
    </row>
    <row r="42" spans="1:4" ht="94.5">
      <c r="A42" s="159">
        <v>11</v>
      </c>
      <c r="B42" s="208" t="s">
        <v>637</v>
      </c>
      <c r="C42" s="84" t="s">
        <v>641</v>
      </c>
      <c r="D42" s="145">
        <v>7</v>
      </c>
    </row>
    <row r="43" spans="1:4" ht="110.25">
      <c r="A43" s="304">
        <v>12</v>
      </c>
      <c r="B43" s="305" t="s">
        <v>639</v>
      </c>
      <c r="C43" s="84" t="s">
        <v>645</v>
      </c>
      <c r="D43" s="145">
        <v>3</v>
      </c>
    </row>
    <row r="44" spans="1:4" ht="126">
      <c r="A44" s="304"/>
      <c r="B44" s="305"/>
      <c r="C44" s="84" t="s">
        <v>646</v>
      </c>
      <c r="D44" s="145">
        <v>2</v>
      </c>
    </row>
  </sheetData>
  <mergeCells count="14">
    <mergeCell ref="A43:A44"/>
    <mergeCell ref="B43:B44"/>
    <mergeCell ref="B6:B9"/>
    <mergeCell ref="A6:A9"/>
    <mergeCell ref="B10:B12"/>
    <mergeCell ref="A10:A12"/>
    <mergeCell ref="B14:B21"/>
    <mergeCell ref="A14:A21"/>
    <mergeCell ref="B24:B30"/>
    <mergeCell ref="A24:A30"/>
    <mergeCell ref="B32:B37"/>
    <mergeCell ref="A32:A37"/>
    <mergeCell ref="B39:B40"/>
    <mergeCell ref="A39:A40"/>
  </mergeCells>
  <hyperlinks>
    <hyperlink ref="E1" location="'Daftar Tabel'!A1" display="&lt;&lt;&lt; Daftar Tabel" xr:uid="{00000000-0004-0000-1600-000000000000}"/>
    <hyperlink ref="C15" r:id="rId1" display="javascript:void(0)" xr:uid="{00000000-0004-0000-1600-000001000000}"/>
    <hyperlink ref="C16" r:id="rId2" display="javascript:void(0)" xr:uid="{00000000-0004-0000-1600-000002000000}"/>
    <hyperlink ref="C17" r:id="rId3" display="javascript:void(0)" xr:uid="{00000000-0004-0000-1600-000003000000}"/>
    <hyperlink ref="C18" r:id="rId4" display="javascript:void(0)" xr:uid="{00000000-0004-0000-1600-000004000000}"/>
    <hyperlink ref="C19" r:id="rId5" display="javascript:void(0)" xr:uid="{00000000-0004-0000-1600-000005000000}"/>
    <hyperlink ref="C20" r:id="rId6" display="javascript:void(0)" xr:uid="{00000000-0004-0000-1600-000006000000}"/>
    <hyperlink ref="C21" r:id="rId7" display="javascript:void(0)" xr:uid="{00000000-0004-0000-1600-000007000000}"/>
    <hyperlink ref="C14" r:id="rId8" display="javascript:void(0)" xr:uid="{00000000-0004-0000-1600-000008000000}"/>
  </hyperlinks>
  <pageMargins left="0.7" right="0.7" top="0.75" bottom="0.75" header="0.3" footer="0.3"/>
  <pageSetup orientation="portrait" verticalDpi="0" r:id="rId9"/>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V10"/>
  <sheetViews>
    <sheetView workbookViewId="0">
      <pane xSplit="1" ySplit="4" topLeftCell="B5" activePane="bottomRight" state="frozen"/>
      <selection pane="topRight"/>
      <selection pane="bottomLeft"/>
      <selection pane="bottomRight" activeCell="C15" sqref="C15"/>
    </sheetView>
  </sheetViews>
  <sheetFormatPr defaultColWidth="9" defaultRowHeight="15"/>
  <cols>
    <col min="1" max="1" width="5.5703125" style="73" customWidth="1"/>
    <col min="2" max="2" width="28.5703125" style="73" customWidth="1"/>
    <col min="3" max="3" width="24.5703125" style="73" customWidth="1"/>
    <col min="4" max="5" width="16.5703125" style="73" customWidth="1"/>
    <col min="6" max="6" width="14.5703125" style="73" customWidth="1"/>
    <col min="7" max="256" width="8.85546875" style="73" customWidth="1"/>
  </cols>
  <sheetData>
    <row r="1" spans="1:6">
      <c r="A1" s="164" t="s">
        <v>129</v>
      </c>
      <c r="B1" s="183"/>
      <c r="C1" s="183"/>
      <c r="D1" s="183"/>
      <c r="E1" s="183"/>
      <c r="F1" s="39" t="s">
        <v>14</v>
      </c>
    </row>
    <row r="2" spans="1:6">
      <c r="A2" s="164"/>
      <c r="B2" s="183"/>
      <c r="C2" s="183"/>
      <c r="D2" s="183"/>
      <c r="E2" s="183"/>
    </row>
    <row r="3" spans="1:6" ht="25.5">
      <c r="A3" s="171" t="s">
        <v>17</v>
      </c>
      <c r="B3" s="171" t="s">
        <v>44</v>
      </c>
      <c r="C3" s="171" t="s">
        <v>360</v>
      </c>
      <c r="D3" s="171" t="s">
        <v>130</v>
      </c>
      <c r="E3" s="171" t="s">
        <v>131</v>
      </c>
    </row>
    <row r="4" spans="1:6">
      <c r="A4" s="148">
        <v>1</v>
      </c>
      <c r="B4" s="148">
        <v>2</v>
      </c>
      <c r="C4" s="148">
        <v>3</v>
      </c>
      <c r="D4" s="148">
        <v>3</v>
      </c>
      <c r="E4" s="148">
        <v>4</v>
      </c>
    </row>
    <row r="5" spans="1:6">
      <c r="A5" s="159">
        <v>1</v>
      </c>
      <c r="B5" s="179"/>
      <c r="C5" s="179"/>
      <c r="D5" s="160"/>
      <c r="E5" s="160"/>
    </row>
    <row r="6" spans="1:6">
      <c r="A6" s="159">
        <v>2</v>
      </c>
      <c r="B6" s="179"/>
      <c r="C6" s="179"/>
      <c r="D6" s="160"/>
      <c r="E6" s="160"/>
    </row>
    <row r="7" spans="1:6">
      <c r="A7" s="159">
        <v>3</v>
      </c>
      <c r="B7" s="179"/>
      <c r="C7" s="179"/>
      <c r="D7" s="160"/>
      <c r="E7" s="160"/>
    </row>
    <row r="8" spans="1:6">
      <c r="A8" s="159">
        <v>4</v>
      </c>
      <c r="B8" s="179"/>
      <c r="C8" s="179"/>
      <c r="D8" s="160"/>
      <c r="E8" s="160"/>
    </row>
    <row r="9" spans="1:6">
      <c r="A9" s="159">
        <v>5</v>
      </c>
      <c r="B9" s="179"/>
      <c r="C9" s="179"/>
      <c r="D9" s="160"/>
      <c r="E9" s="160"/>
    </row>
    <row r="10" spans="1:6">
      <c r="A10" s="159" t="s">
        <v>61</v>
      </c>
      <c r="B10" s="179"/>
      <c r="C10" s="179"/>
      <c r="D10" s="160"/>
      <c r="E10" s="160"/>
    </row>
  </sheetData>
  <hyperlinks>
    <hyperlink ref="F1" location="'Daftar Tabel'!A1" display="&lt;&lt;&lt; Daftar Tabel"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V24"/>
  <sheetViews>
    <sheetView zoomScale="80" zoomScaleNormal="80" workbookViewId="0">
      <pane xSplit="1" ySplit="5" topLeftCell="B6" activePane="bottomRight" state="frozen"/>
      <selection pane="topRight"/>
      <selection pane="bottomLeft"/>
      <selection pane="bottomRight" activeCell="D15" sqref="D15"/>
    </sheetView>
  </sheetViews>
  <sheetFormatPr defaultColWidth="9" defaultRowHeight="15"/>
  <cols>
    <col min="1" max="1" width="5.5703125" style="1" customWidth="1"/>
    <col min="2" max="2" width="33.7109375" style="1" customWidth="1"/>
    <col min="3" max="3" width="21.5703125" style="1" customWidth="1"/>
    <col min="4" max="4" width="22.140625" style="1" customWidth="1"/>
    <col min="5" max="5" width="23.7109375" style="1" customWidth="1"/>
    <col min="6" max="6" width="23.5703125" style="1" customWidth="1"/>
    <col min="7" max="7" width="17.28515625" style="1" customWidth="1"/>
    <col min="8" max="8" width="16.140625" style="1" customWidth="1"/>
    <col min="9" max="9" width="17.85546875" style="1" customWidth="1"/>
    <col min="10" max="10" width="19.28515625" style="1" customWidth="1"/>
    <col min="11" max="11" width="14.5703125" style="1" customWidth="1"/>
    <col min="12" max="12" width="8.85546875" style="1" customWidth="1"/>
    <col min="13" max="13" width="26.28515625" style="1" customWidth="1"/>
    <col min="14" max="256" width="8.85546875" style="1" customWidth="1"/>
  </cols>
  <sheetData>
    <row r="1" spans="1:256">
      <c r="A1" s="164" t="s">
        <v>132</v>
      </c>
      <c r="B1" s="146"/>
      <c r="C1" s="146"/>
      <c r="D1" s="146"/>
      <c r="E1" s="146"/>
      <c r="F1" s="146"/>
      <c r="G1" s="146"/>
      <c r="H1" s="146"/>
      <c r="I1" s="146"/>
      <c r="J1" s="146"/>
      <c r="K1" s="39" t="s">
        <v>14</v>
      </c>
    </row>
    <row r="2" spans="1:256">
      <c r="A2" s="164"/>
      <c r="B2" s="146"/>
      <c r="C2" s="146"/>
      <c r="D2" s="146"/>
      <c r="E2" s="146"/>
      <c r="F2" s="146"/>
      <c r="G2" s="146"/>
      <c r="H2" s="146"/>
      <c r="I2" s="146"/>
      <c r="J2" s="146"/>
    </row>
    <row r="3" spans="1:256" ht="30" customHeight="1">
      <c r="A3" s="311" t="s">
        <v>17</v>
      </c>
      <c r="B3" s="311" t="s">
        <v>133</v>
      </c>
      <c r="C3" s="270" t="s">
        <v>134</v>
      </c>
      <c r="D3" s="282"/>
      <c r="E3" s="282"/>
      <c r="F3" s="271"/>
      <c r="G3" s="270" t="s">
        <v>135</v>
      </c>
      <c r="H3" s="282"/>
      <c r="I3" s="282"/>
      <c r="J3" s="271"/>
    </row>
    <row r="4" spans="1:256">
      <c r="A4" s="311"/>
      <c r="B4" s="311"/>
      <c r="C4" s="155" t="s">
        <v>625</v>
      </c>
      <c r="D4" s="155" t="s">
        <v>624</v>
      </c>
      <c r="E4" s="155" t="s">
        <v>623</v>
      </c>
      <c r="F4" s="185" t="s">
        <v>136</v>
      </c>
      <c r="G4" s="155" t="s">
        <v>625</v>
      </c>
      <c r="H4" s="155" t="s">
        <v>624</v>
      </c>
      <c r="I4" s="155" t="s">
        <v>623</v>
      </c>
      <c r="J4" s="185" t="s">
        <v>136</v>
      </c>
    </row>
    <row r="5" spans="1:256">
      <c r="A5" s="157">
        <v>1</v>
      </c>
      <c r="B5" s="157">
        <v>2</v>
      </c>
      <c r="C5" s="157">
        <v>3</v>
      </c>
      <c r="D5" s="157">
        <v>4</v>
      </c>
      <c r="E5" s="157">
        <v>5</v>
      </c>
      <c r="F5" s="157">
        <v>6</v>
      </c>
      <c r="G5" s="157">
        <v>3</v>
      </c>
      <c r="H5" s="157">
        <v>4</v>
      </c>
      <c r="I5" s="157">
        <v>5</v>
      </c>
      <c r="J5" s="157">
        <v>6</v>
      </c>
    </row>
    <row r="6" spans="1:256">
      <c r="A6" s="159">
        <v>1</v>
      </c>
      <c r="B6" s="186" t="s">
        <v>137</v>
      </c>
      <c r="C6" s="243">
        <f>C7+C8+C9</f>
        <v>1956690000</v>
      </c>
      <c r="D6" s="243">
        <f>D7+D8+D9</f>
        <v>2400411400</v>
      </c>
      <c r="E6" s="243">
        <f>E7+E8+E9</f>
        <v>2885782200</v>
      </c>
      <c r="F6" s="243">
        <f>AVERAGE(C6:E6)</f>
        <v>2414294533.3333335</v>
      </c>
      <c r="G6" s="187">
        <f>C6/3</f>
        <v>652230000</v>
      </c>
      <c r="H6" s="187">
        <f t="shared" ref="H6:J9" si="0">D6/3</f>
        <v>800137133.33333337</v>
      </c>
      <c r="I6" s="187">
        <f t="shared" si="0"/>
        <v>961927400</v>
      </c>
      <c r="J6" s="187">
        <f>F6/3</f>
        <v>804764844.44444454</v>
      </c>
    </row>
    <row r="7" spans="1:256">
      <c r="A7" s="159" t="s">
        <v>729</v>
      </c>
      <c r="B7" s="186" t="s">
        <v>732</v>
      </c>
      <c r="C7" s="243">
        <v>1457240000</v>
      </c>
      <c r="D7" s="243">
        <v>1826983400</v>
      </c>
      <c r="E7" s="243">
        <v>2262447600</v>
      </c>
      <c r="F7" s="243">
        <f>AVERAGE(C7:E7)</f>
        <v>1848890333.3333333</v>
      </c>
      <c r="G7" s="187">
        <f t="shared" ref="G7:G9" si="1">C7/3</f>
        <v>485746666.66666669</v>
      </c>
      <c r="H7" s="187">
        <f t="shared" si="0"/>
        <v>608994466.66666663</v>
      </c>
      <c r="I7" s="187">
        <f t="shared" si="0"/>
        <v>754149200</v>
      </c>
      <c r="J7" s="187">
        <f t="shared" si="0"/>
        <v>616296777.77777779</v>
      </c>
    </row>
    <row r="8" spans="1:256" ht="25.5">
      <c r="A8" s="159" t="s">
        <v>730</v>
      </c>
      <c r="B8" s="186" t="s">
        <v>733</v>
      </c>
      <c r="C8" s="243">
        <v>444450000</v>
      </c>
      <c r="D8" s="243">
        <v>513428000</v>
      </c>
      <c r="E8" s="243">
        <v>573334600</v>
      </c>
      <c r="F8" s="243">
        <f t="shared" ref="F8:F24" si="2">AVERAGE(C8:E8)</f>
        <v>510404200</v>
      </c>
      <c r="G8" s="187">
        <f t="shared" si="1"/>
        <v>148150000</v>
      </c>
      <c r="H8" s="187">
        <f t="shared" si="0"/>
        <v>171142666.66666666</v>
      </c>
      <c r="I8" s="187">
        <f t="shared" si="0"/>
        <v>191111533.33333334</v>
      </c>
      <c r="J8" s="187">
        <f t="shared" si="0"/>
        <v>170134733.33333334</v>
      </c>
    </row>
    <row r="9" spans="1:256" ht="25.5">
      <c r="A9" s="242" t="s">
        <v>731</v>
      </c>
      <c r="B9" s="186" t="s">
        <v>734</v>
      </c>
      <c r="C9" s="244">
        <v>55000000</v>
      </c>
      <c r="D9" s="244">
        <v>60000000</v>
      </c>
      <c r="E9" s="244">
        <v>50000000</v>
      </c>
      <c r="F9" s="244">
        <f>AVERAGE(C9:E9)</f>
        <v>55000000</v>
      </c>
      <c r="G9" s="187">
        <f t="shared" si="1"/>
        <v>18333333.333333332</v>
      </c>
      <c r="H9" s="187">
        <f t="shared" si="0"/>
        <v>20000000</v>
      </c>
      <c r="I9" s="187">
        <f t="shared" si="0"/>
        <v>16666666.666666666</v>
      </c>
      <c r="J9" s="187">
        <f t="shared" si="0"/>
        <v>18333333.333333332</v>
      </c>
    </row>
    <row r="10" spans="1:256">
      <c r="A10" s="312"/>
      <c r="B10" s="172" t="s">
        <v>743</v>
      </c>
      <c r="C10" s="245">
        <v>156600000</v>
      </c>
      <c r="D10" s="245">
        <v>147200000</v>
      </c>
      <c r="E10" s="245">
        <v>170400000</v>
      </c>
      <c r="F10" s="246">
        <f>(C10+D10+E10)/3</f>
        <v>158066666.66666666</v>
      </c>
      <c r="G10" s="187">
        <f t="shared" ref="G10:J19" si="3">C10/3</f>
        <v>52200000</v>
      </c>
      <c r="H10" s="187">
        <f t="shared" si="3"/>
        <v>49066666.666666664</v>
      </c>
      <c r="I10" s="187">
        <f t="shared" si="3"/>
        <v>56800000</v>
      </c>
      <c r="J10" s="187">
        <f t="shared" si="3"/>
        <v>52688888.888888888</v>
      </c>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row>
    <row r="11" spans="1:256">
      <c r="A11" s="312"/>
      <c r="B11" s="172" t="s">
        <v>742</v>
      </c>
      <c r="C11" s="245">
        <v>74000000</v>
      </c>
      <c r="D11" s="245">
        <v>65600000</v>
      </c>
      <c r="E11" s="245">
        <v>80400000</v>
      </c>
      <c r="F11" s="246">
        <f t="shared" ref="F11:F19" si="4">(C11+D11+E11)/3</f>
        <v>73333333.333333328</v>
      </c>
      <c r="G11" s="187">
        <f t="shared" si="3"/>
        <v>24666666.666666668</v>
      </c>
      <c r="H11" s="187">
        <f t="shared" si="3"/>
        <v>21866666.666666668</v>
      </c>
      <c r="I11" s="187">
        <f t="shared" si="3"/>
        <v>26800000</v>
      </c>
      <c r="J11" s="187">
        <f t="shared" si="3"/>
        <v>24444444.444444444</v>
      </c>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row>
    <row r="12" spans="1:256">
      <c r="A12" s="312"/>
      <c r="B12" s="172" t="s">
        <v>741</v>
      </c>
      <c r="C12" s="245">
        <v>266200000</v>
      </c>
      <c r="D12" s="245">
        <v>154000000</v>
      </c>
      <c r="E12" s="245">
        <v>183200000</v>
      </c>
      <c r="F12" s="246">
        <f t="shared" si="4"/>
        <v>201133333.33333334</v>
      </c>
      <c r="G12" s="187">
        <f t="shared" si="3"/>
        <v>88733333.333333328</v>
      </c>
      <c r="H12" s="187">
        <f t="shared" si="3"/>
        <v>51333333.333333336</v>
      </c>
      <c r="I12" s="187">
        <f t="shared" si="3"/>
        <v>61066666.666666664</v>
      </c>
      <c r="J12" s="187">
        <f t="shared" si="3"/>
        <v>67044444.444444448</v>
      </c>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52"/>
      <c r="CN12" s="52"/>
      <c r="CO12" s="52"/>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c r="ER12" s="52"/>
      <c r="ES12" s="52"/>
      <c r="ET12" s="52"/>
      <c r="EU12" s="52"/>
      <c r="EV12" s="52"/>
      <c r="EW12" s="52"/>
      <c r="EX12" s="52"/>
      <c r="EY12" s="52"/>
      <c r="EZ12" s="52"/>
      <c r="FA12" s="52"/>
      <c r="FB12" s="52"/>
      <c r="FC12" s="52"/>
      <c r="FD12" s="52"/>
      <c r="FE12" s="52"/>
      <c r="FF12" s="52"/>
      <c r="FG12" s="52"/>
      <c r="FH12" s="52"/>
      <c r="FI12" s="52"/>
      <c r="FJ12" s="52"/>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c r="HL12" s="52"/>
      <c r="HM12" s="52"/>
      <c r="HN12" s="52"/>
      <c r="HO12" s="52"/>
      <c r="HP12" s="52"/>
      <c r="HQ12" s="52"/>
      <c r="HR12" s="52"/>
      <c r="HS12" s="52"/>
      <c r="HT12" s="52"/>
      <c r="HU12" s="52"/>
      <c r="HV12" s="52"/>
      <c r="HW12" s="52"/>
      <c r="HX12" s="52"/>
      <c r="HY12" s="52"/>
      <c r="HZ12" s="52"/>
      <c r="IA12" s="52"/>
      <c r="IB12" s="52"/>
      <c r="IC12" s="52"/>
      <c r="ID12" s="52"/>
      <c r="IE12" s="52"/>
      <c r="IF12" s="52"/>
      <c r="IG12" s="52"/>
      <c r="IH12" s="52"/>
      <c r="II12" s="52"/>
      <c r="IJ12" s="52"/>
      <c r="IK12" s="52"/>
      <c r="IL12" s="52"/>
      <c r="IM12" s="52"/>
      <c r="IN12" s="52"/>
      <c r="IO12" s="52"/>
      <c r="IP12" s="52"/>
      <c r="IQ12" s="52"/>
      <c r="IR12" s="52"/>
      <c r="IS12" s="52"/>
      <c r="IT12" s="52"/>
      <c r="IU12" s="52"/>
      <c r="IV12" s="52"/>
    </row>
    <row r="13" spans="1:256">
      <c r="A13" s="312"/>
      <c r="B13" s="172" t="s">
        <v>740</v>
      </c>
      <c r="C13" s="245">
        <v>77400000</v>
      </c>
      <c r="D13" s="245">
        <v>81800000</v>
      </c>
      <c r="E13" s="245">
        <v>87600000</v>
      </c>
      <c r="F13" s="246">
        <f t="shared" si="4"/>
        <v>82266666.666666672</v>
      </c>
      <c r="G13" s="187">
        <f t="shared" si="3"/>
        <v>25800000</v>
      </c>
      <c r="H13" s="187">
        <f t="shared" si="3"/>
        <v>27266666.666666668</v>
      </c>
      <c r="I13" s="187">
        <f t="shared" si="3"/>
        <v>29200000</v>
      </c>
      <c r="J13" s="187">
        <f t="shared" si="3"/>
        <v>27422222.222222224</v>
      </c>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52"/>
      <c r="CP13" s="52"/>
      <c r="CQ13" s="52"/>
      <c r="CR13" s="52"/>
      <c r="CS13" s="52"/>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c r="ER13" s="52"/>
      <c r="ES13" s="52"/>
      <c r="ET13" s="52"/>
      <c r="EU13" s="52"/>
      <c r="EV13" s="52"/>
      <c r="EW13" s="52"/>
      <c r="EX13" s="52"/>
      <c r="EY13" s="52"/>
      <c r="EZ13" s="52"/>
      <c r="FA13" s="52"/>
      <c r="FB13" s="52"/>
      <c r="FC13" s="52"/>
      <c r="FD13" s="52"/>
      <c r="FE13" s="52"/>
      <c r="FF13" s="52"/>
      <c r="FG13" s="52"/>
      <c r="FH13" s="52"/>
      <c r="FI13" s="52"/>
      <c r="FJ13" s="52"/>
      <c r="FK13" s="52"/>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c r="GL13" s="52"/>
      <c r="GM13" s="52"/>
      <c r="GN13" s="52"/>
      <c r="GO13" s="52"/>
      <c r="GP13" s="52"/>
      <c r="GQ13" s="52"/>
      <c r="GR13" s="52"/>
      <c r="GS13" s="52"/>
      <c r="GT13" s="52"/>
      <c r="GU13" s="52"/>
      <c r="GV13" s="52"/>
      <c r="GW13" s="52"/>
      <c r="GX13" s="52"/>
      <c r="GY13" s="52"/>
      <c r="GZ13" s="52"/>
      <c r="HA13" s="52"/>
      <c r="HB13" s="52"/>
      <c r="HC13" s="52"/>
      <c r="HD13" s="52"/>
      <c r="HE13" s="52"/>
      <c r="HF13" s="52"/>
      <c r="HG13" s="52"/>
      <c r="HH13" s="52"/>
      <c r="HI13" s="52"/>
      <c r="HJ13" s="52"/>
      <c r="HK13" s="52"/>
      <c r="HL13" s="52"/>
      <c r="HM13" s="52"/>
      <c r="HN13" s="52"/>
      <c r="HO13" s="52"/>
      <c r="HP13" s="52"/>
      <c r="HQ13" s="52"/>
      <c r="HR13" s="52"/>
      <c r="HS13" s="52"/>
      <c r="HT13" s="52"/>
      <c r="HU13" s="52"/>
      <c r="HV13" s="52"/>
      <c r="HW13" s="52"/>
      <c r="HX13" s="52"/>
      <c r="HY13" s="52"/>
      <c r="HZ13" s="52"/>
      <c r="IA13" s="52"/>
      <c r="IB13" s="52"/>
      <c r="IC13" s="52"/>
      <c r="ID13" s="52"/>
      <c r="IE13" s="52"/>
      <c r="IF13" s="52"/>
      <c r="IG13" s="52"/>
      <c r="IH13" s="52"/>
      <c r="II13" s="52"/>
      <c r="IJ13" s="52"/>
      <c r="IK13" s="52"/>
      <c r="IL13" s="52"/>
      <c r="IM13" s="52"/>
      <c r="IN13" s="52"/>
      <c r="IO13" s="52"/>
      <c r="IP13" s="52"/>
      <c r="IQ13" s="52"/>
      <c r="IR13" s="52"/>
      <c r="IS13" s="52"/>
      <c r="IT13" s="52"/>
      <c r="IU13" s="52"/>
      <c r="IV13" s="52"/>
    </row>
    <row r="14" spans="1:256">
      <c r="A14" s="312"/>
      <c r="B14" s="172" t="s">
        <v>739</v>
      </c>
      <c r="C14" s="245">
        <v>101800000</v>
      </c>
      <c r="D14" s="245">
        <v>95000000</v>
      </c>
      <c r="E14" s="245">
        <v>94600000</v>
      </c>
      <c r="F14" s="246">
        <f t="shared" si="4"/>
        <v>97133333.333333328</v>
      </c>
      <c r="G14" s="187">
        <f t="shared" si="3"/>
        <v>33933333.333333336</v>
      </c>
      <c r="H14" s="187">
        <f t="shared" si="3"/>
        <v>31666666.666666668</v>
      </c>
      <c r="I14" s="187">
        <f t="shared" si="3"/>
        <v>31533333.333333332</v>
      </c>
      <c r="J14" s="187">
        <f t="shared" si="3"/>
        <v>32377777.777777776</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row>
    <row r="15" spans="1:256">
      <c r="A15" s="312"/>
      <c r="B15" s="172" t="s">
        <v>738</v>
      </c>
      <c r="C15" s="245">
        <v>4000000</v>
      </c>
      <c r="D15" s="245">
        <v>800000</v>
      </c>
      <c r="E15" s="245">
        <v>3600000</v>
      </c>
      <c r="F15" s="246">
        <f t="shared" si="4"/>
        <v>2800000</v>
      </c>
      <c r="G15" s="187">
        <f t="shared" si="3"/>
        <v>1333333.3333333333</v>
      </c>
      <c r="H15" s="187">
        <f t="shared" si="3"/>
        <v>266666.66666666669</v>
      </c>
      <c r="I15" s="187">
        <f t="shared" si="3"/>
        <v>1200000</v>
      </c>
      <c r="J15" s="187">
        <f t="shared" si="3"/>
        <v>933333.33333333337</v>
      </c>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c r="IV15" s="52"/>
    </row>
    <row r="16" spans="1:256">
      <c r="A16" s="312"/>
      <c r="B16" s="172" t="s">
        <v>737</v>
      </c>
      <c r="C16" s="245">
        <v>199000000</v>
      </c>
      <c r="D16" s="245">
        <v>209200000</v>
      </c>
      <c r="E16" s="245">
        <v>238000000</v>
      </c>
      <c r="F16" s="246">
        <f t="shared" si="4"/>
        <v>215400000</v>
      </c>
      <c r="G16" s="187">
        <f t="shared" si="3"/>
        <v>66333333.333333336</v>
      </c>
      <c r="H16" s="187">
        <f t="shared" si="3"/>
        <v>69733333.333333328</v>
      </c>
      <c r="I16" s="187">
        <f t="shared" si="3"/>
        <v>79333333.333333328</v>
      </c>
      <c r="J16" s="187">
        <f t="shared" si="3"/>
        <v>71800000</v>
      </c>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row>
    <row r="17" spans="1:256">
      <c r="A17" s="312"/>
      <c r="B17" s="172" t="s">
        <v>736</v>
      </c>
      <c r="C17" s="245">
        <v>28000000</v>
      </c>
      <c r="D17" s="245">
        <v>30000000</v>
      </c>
      <c r="E17" s="245">
        <v>30000000</v>
      </c>
      <c r="F17" s="246">
        <f t="shared" si="4"/>
        <v>29333333.333333332</v>
      </c>
      <c r="G17" s="187">
        <f t="shared" si="3"/>
        <v>9333333.333333334</v>
      </c>
      <c r="H17" s="187">
        <f t="shared" si="3"/>
        <v>10000000</v>
      </c>
      <c r="I17" s="187">
        <f t="shared" si="3"/>
        <v>10000000</v>
      </c>
      <c r="J17" s="187">
        <f t="shared" si="3"/>
        <v>9777777.777777778</v>
      </c>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pans="1:256">
      <c r="A18" s="312"/>
      <c r="B18" s="172" t="s">
        <v>735</v>
      </c>
      <c r="C18" s="245">
        <v>50000000</v>
      </c>
      <c r="D18" s="245">
        <v>50000000</v>
      </c>
      <c r="E18" s="245">
        <v>50000000</v>
      </c>
      <c r="F18" s="246">
        <f t="shared" si="4"/>
        <v>50000000</v>
      </c>
      <c r="G18" s="187">
        <f t="shared" si="3"/>
        <v>16666666.666666666</v>
      </c>
      <c r="H18" s="187">
        <f t="shared" si="3"/>
        <v>16666666.666666666</v>
      </c>
      <c r="I18" s="187">
        <f t="shared" si="3"/>
        <v>16666666.666666666</v>
      </c>
      <c r="J18" s="187">
        <f t="shared" si="3"/>
        <v>16666666.666666666</v>
      </c>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pans="1:256">
      <c r="A19" s="159">
        <v>2</v>
      </c>
      <c r="B19" s="186" t="s">
        <v>744</v>
      </c>
      <c r="C19" s="246">
        <v>4995749000</v>
      </c>
      <c r="D19" s="246">
        <v>5744327800</v>
      </c>
      <c r="E19" s="246">
        <v>6826260400</v>
      </c>
      <c r="F19" s="246">
        <f t="shared" si="4"/>
        <v>5855445733.333333</v>
      </c>
      <c r="G19" s="187">
        <f t="shared" si="3"/>
        <v>1665249666.6666667</v>
      </c>
      <c r="H19" s="187">
        <f t="shared" si="3"/>
        <v>1914775933.3333333</v>
      </c>
      <c r="I19" s="187">
        <f t="shared" si="3"/>
        <v>2275420133.3333335</v>
      </c>
      <c r="J19" s="187">
        <f t="shared" si="3"/>
        <v>1951815244.4444444</v>
      </c>
    </row>
    <row r="20" spans="1:256">
      <c r="A20" s="162">
        <v>3</v>
      </c>
      <c r="B20" s="186" t="s">
        <v>138</v>
      </c>
      <c r="C20" s="246">
        <v>140000000</v>
      </c>
      <c r="D20" s="246">
        <v>360000000</v>
      </c>
      <c r="E20" s="246">
        <v>180000000</v>
      </c>
      <c r="F20" s="246">
        <f>(C20+D20+E20)/3/22</f>
        <v>10303030.303030303</v>
      </c>
      <c r="G20" s="187">
        <f>C20/3</f>
        <v>46666666.666666664</v>
      </c>
      <c r="H20" s="187">
        <f t="shared" ref="H20:I21" si="5">D20/3</f>
        <v>120000000</v>
      </c>
      <c r="I20" s="187">
        <f t="shared" si="5"/>
        <v>60000000</v>
      </c>
      <c r="J20" s="187">
        <f>F20/3</f>
        <v>3434343.4343434344</v>
      </c>
    </row>
    <row r="21" spans="1:256">
      <c r="A21" s="162">
        <v>4</v>
      </c>
      <c r="B21" s="186" t="s">
        <v>139</v>
      </c>
      <c r="C21" s="246">
        <v>70000000</v>
      </c>
      <c r="D21" s="246">
        <v>180000000</v>
      </c>
      <c r="E21" s="246">
        <v>90000000</v>
      </c>
      <c r="F21" s="246">
        <f>(C21+D21+E21)/3/22</f>
        <v>5151515.1515151514</v>
      </c>
      <c r="G21" s="187">
        <f>C21/3</f>
        <v>23333333.333333332</v>
      </c>
      <c r="H21" s="187">
        <f t="shared" si="5"/>
        <v>60000000</v>
      </c>
      <c r="I21" s="187">
        <f t="shared" si="5"/>
        <v>30000000</v>
      </c>
      <c r="J21" s="187">
        <f>F21/3</f>
        <v>1717171.7171717172</v>
      </c>
    </row>
    <row r="22" spans="1:256">
      <c r="A22" s="162">
        <v>5</v>
      </c>
      <c r="B22" s="186" t="s">
        <v>140</v>
      </c>
      <c r="C22" s="246">
        <v>308791000</v>
      </c>
      <c r="D22" s="246">
        <v>3390000</v>
      </c>
      <c r="E22" s="246">
        <v>160268000</v>
      </c>
      <c r="F22" s="246">
        <f t="shared" si="2"/>
        <v>157483000</v>
      </c>
      <c r="G22" s="187">
        <f>C22/3</f>
        <v>102930333.33333333</v>
      </c>
      <c r="H22" s="187">
        <f t="shared" ref="H22:I23" si="6">D22/3</f>
        <v>1130000</v>
      </c>
      <c r="I22" s="187">
        <f t="shared" si="6"/>
        <v>53422666.666666664</v>
      </c>
      <c r="J22" s="187">
        <f>F22/3</f>
        <v>52494333.333333336</v>
      </c>
    </row>
    <row r="23" spans="1:256" ht="33.75" customHeight="1">
      <c r="A23" s="162">
        <v>6</v>
      </c>
      <c r="B23" s="186" t="s">
        <v>932</v>
      </c>
      <c r="C23" s="246">
        <v>8000000000</v>
      </c>
      <c r="D23" s="246">
        <v>8000000000</v>
      </c>
      <c r="E23" s="246">
        <v>5000000000</v>
      </c>
      <c r="F23" s="246">
        <f t="shared" si="2"/>
        <v>7000000000</v>
      </c>
      <c r="G23" s="187">
        <f>C23/3</f>
        <v>2666666666.6666665</v>
      </c>
      <c r="H23" s="187">
        <f t="shared" si="6"/>
        <v>2666666666.6666665</v>
      </c>
      <c r="I23" s="187">
        <f t="shared" si="6"/>
        <v>1666666666.6666667</v>
      </c>
      <c r="J23" s="187">
        <f>F23/3</f>
        <v>2333333333.3333335</v>
      </c>
    </row>
    <row r="24" spans="1:256">
      <c r="A24" s="310" t="s">
        <v>40</v>
      </c>
      <c r="B24" s="310"/>
      <c r="C24" s="247">
        <f>SUM(C22:C23)</f>
        <v>8308791000</v>
      </c>
      <c r="D24" s="247">
        <f>SUM(D22:D23)</f>
        <v>8003390000</v>
      </c>
      <c r="E24" s="247">
        <f>SUM(E22:E23)</f>
        <v>5160268000</v>
      </c>
      <c r="F24" s="247">
        <f t="shared" si="2"/>
        <v>7157483000</v>
      </c>
      <c r="G24" s="188">
        <f>SUM(G22:G23)</f>
        <v>2769597000</v>
      </c>
      <c r="H24" s="188">
        <f>SUM(H22:H23)</f>
        <v>2667796666.6666665</v>
      </c>
      <c r="I24" s="188">
        <f>SUM(I22:I23)</f>
        <v>1720089333.3333335</v>
      </c>
      <c r="J24" s="188">
        <f t="shared" ref="J24" si="7">AVERAGE(G24:I24)</f>
        <v>2385827666.6666665</v>
      </c>
    </row>
  </sheetData>
  <mergeCells count="6">
    <mergeCell ref="C3:F3"/>
    <mergeCell ref="G3:J3"/>
    <mergeCell ref="A24:B24"/>
    <mergeCell ref="A3:A4"/>
    <mergeCell ref="B3:B4"/>
    <mergeCell ref="A10:A18"/>
  </mergeCells>
  <hyperlinks>
    <hyperlink ref="K1" location="'Daftar Tabel'!A1" display="&lt;&lt;&lt; Daftar Tabel" xr:uid="{00000000-0004-0000-1800-000000000000}"/>
  </hyperlinks>
  <pageMargins left="0.7" right="0.7" top="0.75" bottom="0.75" header="0.3" footer="0.3"/>
  <pageSetup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30"/>
  <sheetViews>
    <sheetView zoomScale="110" zoomScaleNormal="110" workbookViewId="0">
      <pane xSplit="1" ySplit="9" topLeftCell="B70" activePane="bottomRight" state="frozen"/>
      <selection pane="topRight"/>
      <selection pane="bottomLeft"/>
      <selection pane="bottomRight" activeCell="E79" sqref="E79"/>
    </sheetView>
  </sheetViews>
  <sheetFormatPr defaultColWidth="9" defaultRowHeight="15"/>
  <cols>
    <col min="1" max="1" width="6.42578125" customWidth="1"/>
    <col min="2" max="2" width="10"/>
    <col min="3" max="3" width="14.28515625" customWidth="1"/>
    <col min="4" max="4" width="16.28515625" customWidth="1"/>
    <col min="5" max="5" width="10"/>
    <col min="6" max="6" width="9.42578125" customWidth="1"/>
    <col min="7" max="7" width="10"/>
    <col min="8" max="8" width="11.140625" customWidth="1"/>
    <col min="9" max="13" width="10"/>
    <col min="14" max="14" width="12.7109375" customWidth="1"/>
    <col min="15" max="15" width="10.140625" customWidth="1"/>
    <col min="16" max="16" width="14.5703125" customWidth="1"/>
    <col min="17" max="256" width="10" customWidth="1"/>
  </cols>
  <sheetData>
    <row r="1" spans="1:16">
      <c r="A1" s="164" t="s">
        <v>141</v>
      </c>
      <c r="B1" s="146"/>
      <c r="C1" s="146"/>
      <c r="D1" s="146"/>
      <c r="E1" s="146"/>
      <c r="F1" s="146"/>
      <c r="G1" s="146"/>
      <c r="H1" s="146"/>
      <c r="I1" s="146"/>
      <c r="J1" s="146"/>
      <c r="K1" s="168"/>
      <c r="L1" s="168"/>
      <c r="M1" s="168"/>
      <c r="N1" s="168"/>
      <c r="O1" s="168"/>
      <c r="P1" s="39" t="s">
        <v>14</v>
      </c>
    </row>
    <row r="2" spans="1:16" hidden="1">
      <c r="A2" s="164"/>
      <c r="B2" s="146"/>
      <c r="C2" s="146"/>
      <c r="D2" s="146"/>
      <c r="E2" s="146"/>
      <c r="F2" s="146"/>
      <c r="G2" s="146"/>
      <c r="H2" s="146"/>
      <c r="I2" s="146"/>
      <c r="J2" s="146"/>
      <c r="K2" s="168"/>
      <c r="L2" s="168"/>
      <c r="M2" s="168"/>
      <c r="N2" s="168"/>
      <c r="O2" s="168"/>
      <c r="P2" s="39"/>
    </row>
    <row r="3" spans="1:16" hidden="1">
      <c r="A3" s="164" t="s">
        <v>15</v>
      </c>
      <c r="B3" s="146"/>
      <c r="C3" s="146"/>
      <c r="D3" s="146"/>
      <c r="E3" s="146"/>
      <c r="F3" s="146"/>
      <c r="G3" s="146"/>
      <c r="H3" s="146"/>
      <c r="I3" s="146"/>
      <c r="J3" s="146"/>
      <c r="K3" s="168"/>
      <c r="L3" s="168"/>
      <c r="M3" s="168"/>
      <c r="N3" s="168"/>
      <c r="O3" s="168"/>
      <c r="P3" s="39"/>
    </row>
    <row r="4" spans="1:16" hidden="1">
      <c r="A4" s="164"/>
      <c r="B4" s="146"/>
      <c r="C4" s="146"/>
      <c r="D4" s="146"/>
      <c r="E4" s="146"/>
      <c r="F4" s="146"/>
      <c r="G4" s="146"/>
      <c r="H4" s="146"/>
      <c r="I4" s="146"/>
      <c r="J4" s="146"/>
      <c r="K4" s="168"/>
      <c r="L4" s="168"/>
      <c r="M4" s="168"/>
      <c r="N4" s="168"/>
      <c r="O4" s="168"/>
      <c r="P4" s="39"/>
    </row>
    <row r="5" spans="1:16" hidden="1">
      <c r="A5" s="164" t="s">
        <v>16</v>
      </c>
      <c r="B5" s="146"/>
      <c r="C5" s="146"/>
      <c r="D5" s="146"/>
      <c r="E5" s="146"/>
      <c r="F5" s="146"/>
      <c r="G5" s="146"/>
      <c r="H5" s="146"/>
      <c r="I5" s="146"/>
      <c r="J5" s="146"/>
      <c r="K5" s="168"/>
      <c r="L5" s="168"/>
      <c r="M5" s="168"/>
      <c r="N5" s="168"/>
      <c r="O5" s="168"/>
      <c r="P5" s="39"/>
    </row>
    <row r="6" spans="1:16">
      <c r="A6" s="168"/>
      <c r="B6" s="168"/>
      <c r="C6" s="168"/>
      <c r="D6" s="168"/>
      <c r="E6" s="168"/>
      <c r="F6" s="168"/>
      <c r="G6" s="168"/>
      <c r="H6" s="168"/>
      <c r="I6" s="168"/>
      <c r="J6" s="168"/>
      <c r="K6" s="168"/>
      <c r="L6" s="168"/>
      <c r="M6" s="168"/>
      <c r="N6" s="168"/>
      <c r="O6" s="168"/>
    </row>
    <row r="7" spans="1:16" ht="14.45" customHeight="1">
      <c r="A7" s="313" t="s">
        <v>17</v>
      </c>
      <c r="B7" s="313" t="s">
        <v>142</v>
      </c>
      <c r="C7" s="313" t="s">
        <v>143</v>
      </c>
      <c r="D7" s="313" t="s">
        <v>144</v>
      </c>
      <c r="E7" s="313" t="s">
        <v>145</v>
      </c>
      <c r="F7" s="315" t="s">
        <v>361</v>
      </c>
      <c r="G7" s="316"/>
      <c r="H7" s="317"/>
      <c r="I7" s="313" t="s">
        <v>146</v>
      </c>
      <c r="J7" s="315" t="s">
        <v>147</v>
      </c>
      <c r="K7" s="316"/>
      <c r="L7" s="316"/>
      <c r="M7" s="317"/>
      <c r="N7" s="313" t="s">
        <v>148</v>
      </c>
      <c r="O7" s="313" t="s">
        <v>149</v>
      </c>
    </row>
    <row r="8" spans="1:16" ht="72.75" customHeight="1">
      <c r="A8" s="314"/>
      <c r="B8" s="314"/>
      <c r="C8" s="314"/>
      <c r="D8" s="314"/>
      <c r="E8" s="314"/>
      <c r="F8" s="189" t="s">
        <v>150</v>
      </c>
      <c r="G8" s="189" t="s">
        <v>151</v>
      </c>
      <c r="H8" s="189" t="s">
        <v>152</v>
      </c>
      <c r="I8" s="314"/>
      <c r="J8" s="189" t="s">
        <v>153</v>
      </c>
      <c r="K8" s="189" t="s">
        <v>154</v>
      </c>
      <c r="L8" s="189" t="s">
        <v>155</v>
      </c>
      <c r="M8" s="189" t="s">
        <v>156</v>
      </c>
      <c r="N8" s="314"/>
      <c r="O8" s="314"/>
    </row>
    <row r="9" spans="1:16">
      <c r="A9" s="190">
        <v>1</v>
      </c>
      <c r="B9" s="190">
        <v>2</v>
      </c>
      <c r="C9" s="190">
        <v>3</v>
      </c>
      <c r="D9" s="190">
        <v>4</v>
      </c>
      <c r="E9" s="190">
        <v>5</v>
      </c>
      <c r="F9" s="190">
        <v>6</v>
      </c>
      <c r="G9" s="190">
        <v>7</v>
      </c>
      <c r="H9" s="190">
        <v>8</v>
      </c>
      <c r="I9" s="190">
        <v>9</v>
      </c>
      <c r="J9" s="190">
        <v>10</v>
      </c>
      <c r="K9" s="190">
        <v>11</v>
      </c>
      <c r="L9" s="190">
        <v>12</v>
      </c>
      <c r="M9" s="190">
        <v>13</v>
      </c>
      <c r="N9" s="190">
        <v>14</v>
      </c>
      <c r="O9" s="190">
        <v>15</v>
      </c>
    </row>
    <row r="10" spans="1:16" ht="35.25" customHeight="1">
      <c r="A10" s="191">
        <v>1</v>
      </c>
      <c r="B10" s="192" t="s">
        <v>56</v>
      </c>
      <c r="C10" s="124" t="s">
        <v>461</v>
      </c>
      <c r="D10" s="125" t="s">
        <v>401</v>
      </c>
      <c r="E10" s="193"/>
      <c r="F10" s="193">
        <v>1.2</v>
      </c>
      <c r="G10" s="193">
        <v>0.8</v>
      </c>
      <c r="H10" s="193"/>
      <c r="I10" s="192" t="s">
        <v>538</v>
      </c>
      <c r="J10" s="192" t="s">
        <v>16</v>
      </c>
      <c r="K10" s="192" t="s">
        <v>16</v>
      </c>
      <c r="L10" s="192"/>
      <c r="M10" s="192"/>
      <c r="N10" s="192" t="s">
        <v>570</v>
      </c>
      <c r="O10" s="192" t="s">
        <v>533</v>
      </c>
    </row>
    <row r="11" spans="1:16" ht="24">
      <c r="A11" s="191">
        <v>2</v>
      </c>
      <c r="B11" s="192" t="s">
        <v>56</v>
      </c>
      <c r="C11" s="126" t="s">
        <v>523</v>
      </c>
      <c r="D11" s="127" t="s">
        <v>519</v>
      </c>
      <c r="E11" s="193"/>
      <c r="F11" s="193">
        <v>3.2</v>
      </c>
      <c r="G11" s="193">
        <v>0.8</v>
      </c>
      <c r="H11" s="193"/>
      <c r="I11" s="192" t="s">
        <v>841</v>
      </c>
      <c r="J11" s="192" t="s">
        <v>16</v>
      </c>
      <c r="K11" s="192" t="s">
        <v>16</v>
      </c>
      <c r="L11" s="192"/>
      <c r="M11" s="192"/>
      <c r="N11" s="192" t="s">
        <v>571</v>
      </c>
      <c r="O11" s="192" t="s">
        <v>533</v>
      </c>
    </row>
    <row r="12" spans="1:16" ht="24">
      <c r="A12" s="191">
        <v>3</v>
      </c>
      <c r="B12" s="192" t="s">
        <v>56</v>
      </c>
      <c r="C12" s="126" t="s">
        <v>524</v>
      </c>
      <c r="D12" s="128" t="s">
        <v>522</v>
      </c>
      <c r="E12" s="193"/>
      <c r="F12" s="193">
        <v>3.2</v>
      </c>
      <c r="G12" s="193">
        <v>0.8</v>
      </c>
      <c r="H12" s="193"/>
      <c r="I12" s="192" t="s">
        <v>841</v>
      </c>
      <c r="J12" s="192" t="s">
        <v>16</v>
      </c>
      <c r="K12" s="192" t="s">
        <v>16</v>
      </c>
      <c r="L12" s="192"/>
      <c r="M12" s="192"/>
      <c r="N12" s="192" t="s">
        <v>572</v>
      </c>
      <c r="O12" s="192" t="s">
        <v>533</v>
      </c>
    </row>
    <row r="13" spans="1:16" ht="24">
      <c r="A13" s="191">
        <v>4</v>
      </c>
      <c r="B13" s="192" t="s">
        <v>56</v>
      </c>
      <c r="C13" s="129" t="s">
        <v>460</v>
      </c>
      <c r="D13" s="130" t="s">
        <v>408</v>
      </c>
      <c r="E13" s="193"/>
      <c r="F13" s="193">
        <v>1.2</v>
      </c>
      <c r="G13" s="193">
        <v>0.8</v>
      </c>
      <c r="H13" s="193"/>
      <c r="I13" s="192" t="s">
        <v>538</v>
      </c>
      <c r="J13" s="192" t="s">
        <v>16</v>
      </c>
      <c r="K13" s="192" t="s">
        <v>16</v>
      </c>
      <c r="L13" s="192"/>
      <c r="M13" s="192"/>
      <c r="N13" s="192" t="s">
        <v>573</v>
      </c>
      <c r="O13" s="192" t="s">
        <v>533</v>
      </c>
    </row>
    <row r="14" spans="1:16" ht="24">
      <c r="A14" s="191">
        <v>5</v>
      </c>
      <c r="B14" s="192" t="s">
        <v>56</v>
      </c>
      <c r="C14" s="131" t="s">
        <v>463</v>
      </c>
      <c r="D14" s="132" t="s">
        <v>402</v>
      </c>
      <c r="E14" s="193"/>
      <c r="F14" s="193">
        <v>1.2</v>
      </c>
      <c r="G14" s="193">
        <v>0.8</v>
      </c>
      <c r="H14" s="193"/>
      <c r="I14" s="192" t="s">
        <v>538</v>
      </c>
      <c r="J14" s="192" t="s">
        <v>16</v>
      </c>
      <c r="K14" s="192" t="s">
        <v>16</v>
      </c>
      <c r="L14" s="192"/>
      <c r="M14" s="192"/>
      <c r="N14" s="192" t="s">
        <v>574</v>
      </c>
      <c r="O14" s="192" t="s">
        <v>533</v>
      </c>
    </row>
    <row r="15" spans="1:16" ht="24">
      <c r="A15" s="191">
        <v>6</v>
      </c>
      <c r="B15" s="192" t="s">
        <v>56</v>
      </c>
      <c r="C15" s="131" t="s">
        <v>462</v>
      </c>
      <c r="D15" s="132" t="s">
        <v>403</v>
      </c>
      <c r="E15" s="193"/>
      <c r="F15" s="193">
        <v>1.2</v>
      </c>
      <c r="G15" s="193">
        <v>0.8</v>
      </c>
      <c r="H15" s="193"/>
      <c r="I15" s="192" t="s">
        <v>538</v>
      </c>
      <c r="J15" s="192" t="s">
        <v>16</v>
      </c>
      <c r="K15" s="192" t="s">
        <v>16</v>
      </c>
      <c r="L15" s="192"/>
      <c r="M15" s="192"/>
      <c r="N15" s="192" t="s">
        <v>575</v>
      </c>
      <c r="O15" s="192" t="s">
        <v>533</v>
      </c>
    </row>
    <row r="16" spans="1:16" ht="24">
      <c r="A16" s="191">
        <v>7</v>
      </c>
      <c r="B16" s="192" t="s">
        <v>56</v>
      </c>
      <c r="C16" s="129" t="s">
        <v>464</v>
      </c>
      <c r="D16" s="132" t="s">
        <v>404</v>
      </c>
      <c r="E16" s="193"/>
      <c r="F16" s="193">
        <v>1.2</v>
      </c>
      <c r="G16" s="193">
        <v>0.8</v>
      </c>
      <c r="H16" s="193"/>
      <c r="I16" s="192" t="s">
        <v>538</v>
      </c>
      <c r="J16" s="192" t="s">
        <v>16</v>
      </c>
      <c r="K16" s="192" t="s">
        <v>16</v>
      </c>
      <c r="L16" s="192"/>
      <c r="M16" s="192"/>
      <c r="N16" s="192" t="s">
        <v>576</v>
      </c>
      <c r="O16" s="192" t="s">
        <v>533</v>
      </c>
    </row>
    <row r="17" spans="1:15" ht="30">
      <c r="A17" s="191">
        <v>8</v>
      </c>
      <c r="B17" s="192" t="s">
        <v>56</v>
      </c>
      <c r="C17" s="131" t="s">
        <v>465</v>
      </c>
      <c r="D17" s="130" t="s">
        <v>407</v>
      </c>
      <c r="E17" s="193" t="s">
        <v>16</v>
      </c>
      <c r="F17" s="193">
        <v>2.2000000000000002</v>
      </c>
      <c r="G17" s="193">
        <v>0.8</v>
      </c>
      <c r="H17" s="193"/>
      <c r="I17" s="192" t="s">
        <v>842</v>
      </c>
      <c r="J17" s="192" t="s">
        <v>16</v>
      </c>
      <c r="K17" s="192" t="s">
        <v>16</v>
      </c>
      <c r="L17" s="192"/>
      <c r="M17" s="192"/>
      <c r="N17" s="192" t="s">
        <v>577</v>
      </c>
      <c r="O17" s="192" t="s">
        <v>534</v>
      </c>
    </row>
    <row r="18" spans="1:15" ht="24">
      <c r="A18" s="191">
        <v>9</v>
      </c>
      <c r="B18" s="192" t="s">
        <v>120</v>
      </c>
      <c r="C18" s="133" t="s">
        <v>510</v>
      </c>
      <c r="D18" s="125" t="s">
        <v>405</v>
      </c>
      <c r="E18" s="193"/>
      <c r="F18" s="193">
        <v>1.2</v>
      </c>
      <c r="G18" s="193">
        <v>0.8</v>
      </c>
      <c r="H18" s="193"/>
      <c r="I18" s="192" t="s">
        <v>538</v>
      </c>
      <c r="J18" s="192" t="s">
        <v>16</v>
      </c>
      <c r="K18" s="192" t="s">
        <v>16</v>
      </c>
      <c r="L18" s="192"/>
      <c r="M18" s="192"/>
      <c r="N18" s="192" t="s">
        <v>578</v>
      </c>
      <c r="O18" s="192" t="s">
        <v>534</v>
      </c>
    </row>
    <row r="19" spans="1:15" ht="30">
      <c r="A19" s="191">
        <v>10</v>
      </c>
      <c r="B19" s="192" t="s">
        <v>120</v>
      </c>
      <c r="C19" s="131" t="s">
        <v>466</v>
      </c>
      <c r="D19" s="130" t="s">
        <v>406</v>
      </c>
      <c r="E19" s="193"/>
      <c r="F19" s="193">
        <v>1.2</v>
      </c>
      <c r="G19" s="193">
        <v>0.8</v>
      </c>
      <c r="H19" s="193"/>
      <c r="I19" s="192" t="s">
        <v>538</v>
      </c>
      <c r="J19" s="192" t="s">
        <v>16</v>
      </c>
      <c r="K19" s="192" t="s">
        <v>16</v>
      </c>
      <c r="L19" s="192"/>
      <c r="M19" s="192"/>
      <c r="N19" s="192" t="s">
        <v>579</v>
      </c>
      <c r="O19" s="192" t="s">
        <v>533</v>
      </c>
    </row>
    <row r="20" spans="1:15" ht="24">
      <c r="A20" s="191">
        <v>11</v>
      </c>
      <c r="B20" s="192" t="s">
        <v>120</v>
      </c>
      <c r="C20" s="126" t="s">
        <v>525</v>
      </c>
      <c r="D20" s="134" t="s">
        <v>520</v>
      </c>
      <c r="E20" s="193"/>
      <c r="F20" s="193">
        <v>3.2</v>
      </c>
      <c r="G20" s="193">
        <v>0.8</v>
      </c>
      <c r="H20" s="193"/>
      <c r="I20" s="192" t="s">
        <v>841</v>
      </c>
      <c r="J20" s="192" t="s">
        <v>16</v>
      </c>
      <c r="K20" s="192" t="s">
        <v>16</v>
      </c>
      <c r="L20" s="192"/>
      <c r="M20" s="192"/>
      <c r="N20" s="192" t="s">
        <v>580</v>
      </c>
      <c r="O20" s="192" t="s">
        <v>533</v>
      </c>
    </row>
    <row r="21" spans="1:15" ht="24">
      <c r="A21" s="191">
        <v>12</v>
      </c>
      <c r="B21" s="192" t="s">
        <v>120</v>
      </c>
      <c r="C21" s="126" t="s">
        <v>526</v>
      </c>
      <c r="D21" s="135" t="s">
        <v>521</v>
      </c>
      <c r="E21" s="193"/>
      <c r="F21" s="193">
        <v>3.2</v>
      </c>
      <c r="G21" s="193">
        <v>0.8</v>
      </c>
      <c r="H21" s="193"/>
      <c r="I21" s="192" t="s">
        <v>841</v>
      </c>
      <c r="J21" s="192" t="s">
        <v>16</v>
      </c>
      <c r="K21" s="192" t="s">
        <v>16</v>
      </c>
      <c r="L21" s="192"/>
      <c r="M21" s="192"/>
      <c r="N21" s="192" t="s">
        <v>581</v>
      </c>
      <c r="O21" s="192" t="s">
        <v>533</v>
      </c>
    </row>
    <row r="22" spans="1:15" ht="24">
      <c r="A22" s="191">
        <v>13</v>
      </c>
      <c r="B22" s="192" t="s">
        <v>120</v>
      </c>
      <c r="C22" s="131" t="s">
        <v>470</v>
      </c>
      <c r="D22" s="125" t="s">
        <v>411</v>
      </c>
      <c r="E22" s="193" t="s">
        <v>16</v>
      </c>
      <c r="F22" s="193">
        <v>1.2</v>
      </c>
      <c r="G22" s="193">
        <v>0.8</v>
      </c>
      <c r="H22" s="193"/>
      <c r="I22" s="192" t="s">
        <v>538</v>
      </c>
      <c r="J22" s="192" t="s">
        <v>16</v>
      </c>
      <c r="K22" s="192" t="s">
        <v>16</v>
      </c>
      <c r="L22" s="192"/>
      <c r="M22" s="192"/>
      <c r="N22" s="192" t="s">
        <v>584</v>
      </c>
      <c r="O22" s="192" t="s">
        <v>534</v>
      </c>
    </row>
    <row r="23" spans="1:15" ht="24">
      <c r="A23" s="191">
        <v>14</v>
      </c>
      <c r="B23" s="192" t="s">
        <v>120</v>
      </c>
      <c r="C23" s="131" t="s">
        <v>471</v>
      </c>
      <c r="D23" s="136" t="s">
        <v>412</v>
      </c>
      <c r="E23" s="193"/>
      <c r="F23" s="193">
        <v>1.2</v>
      </c>
      <c r="G23" s="193">
        <v>0.8</v>
      </c>
      <c r="H23" s="193"/>
      <c r="I23" s="192" t="s">
        <v>538</v>
      </c>
      <c r="J23" s="192" t="s">
        <v>16</v>
      </c>
      <c r="K23" s="192" t="s">
        <v>16</v>
      </c>
      <c r="L23" s="192"/>
      <c r="M23" s="192"/>
      <c r="N23" s="192" t="s">
        <v>585</v>
      </c>
      <c r="O23" s="192" t="s">
        <v>533</v>
      </c>
    </row>
    <row r="24" spans="1:15" ht="24">
      <c r="A24" s="191">
        <v>15</v>
      </c>
      <c r="B24" s="192" t="s">
        <v>120</v>
      </c>
      <c r="C24" s="131" t="s">
        <v>511</v>
      </c>
      <c r="D24" s="125" t="s">
        <v>413</v>
      </c>
      <c r="E24" s="193" t="s">
        <v>16</v>
      </c>
      <c r="F24" s="193">
        <v>1.2</v>
      </c>
      <c r="G24" s="193">
        <v>0.8</v>
      </c>
      <c r="H24" s="193"/>
      <c r="I24" s="192" t="s">
        <v>538</v>
      </c>
      <c r="J24" s="192" t="s">
        <v>16</v>
      </c>
      <c r="K24" s="192" t="s">
        <v>16</v>
      </c>
      <c r="L24" s="192"/>
      <c r="M24" s="192"/>
      <c r="N24" s="192" t="s">
        <v>586</v>
      </c>
      <c r="O24" s="192" t="s">
        <v>533</v>
      </c>
    </row>
    <row r="25" spans="1:15" ht="30">
      <c r="A25" s="191">
        <v>16</v>
      </c>
      <c r="B25" s="192" t="s">
        <v>120</v>
      </c>
      <c r="C25" s="131" t="s">
        <v>472</v>
      </c>
      <c r="D25" s="125" t="s">
        <v>414</v>
      </c>
      <c r="E25" s="193" t="s">
        <v>16</v>
      </c>
      <c r="F25" s="193">
        <v>1.2</v>
      </c>
      <c r="G25" s="193">
        <v>0.8</v>
      </c>
      <c r="H25" s="193"/>
      <c r="I25" s="192" t="s">
        <v>538</v>
      </c>
      <c r="J25" s="192" t="s">
        <v>16</v>
      </c>
      <c r="K25" s="192" t="s">
        <v>16</v>
      </c>
      <c r="L25" s="192"/>
      <c r="M25" s="192"/>
      <c r="N25" s="192" t="s">
        <v>587</v>
      </c>
      <c r="O25" s="192" t="s">
        <v>533</v>
      </c>
    </row>
    <row r="26" spans="1:15" ht="24">
      <c r="A26" s="191">
        <v>17</v>
      </c>
      <c r="B26" s="192" t="s">
        <v>123</v>
      </c>
      <c r="C26" s="131" t="s">
        <v>476</v>
      </c>
      <c r="D26" s="132" t="s">
        <v>418</v>
      </c>
      <c r="E26" s="193" t="s">
        <v>16</v>
      </c>
      <c r="F26" s="193">
        <v>1.2</v>
      </c>
      <c r="G26" s="193">
        <v>0.8</v>
      </c>
      <c r="H26" s="193"/>
      <c r="I26" s="192" t="s">
        <v>538</v>
      </c>
      <c r="J26" s="192" t="s">
        <v>16</v>
      </c>
      <c r="K26" s="192" t="s">
        <v>16</v>
      </c>
      <c r="L26" s="192"/>
      <c r="M26" s="192"/>
      <c r="N26" s="192" t="s">
        <v>591</v>
      </c>
      <c r="O26" s="192" t="s">
        <v>534</v>
      </c>
    </row>
    <row r="27" spans="1:15" ht="24">
      <c r="A27" s="191">
        <v>18</v>
      </c>
      <c r="B27" s="192" t="s">
        <v>123</v>
      </c>
      <c r="C27" s="131" t="s">
        <v>477</v>
      </c>
      <c r="D27" s="132" t="s">
        <v>419</v>
      </c>
      <c r="E27" s="193" t="s">
        <v>16</v>
      </c>
      <c r="F27" s="193">
        <v>1.2</v>
      </c>
      <c r="G27" s="193">
        <v>0.8</v>
      </c>
      <c r="H27" s="193"/>
      <c r="I27" s="192" t="s">
        <v>538</v>
      </c>
      <c r="J27" s="192" t="s">
        <v>16</v>
      </c>
      <c r="K27" s="192" t="s">
        <v>16</v>
      </c>
      <c r="L27" s="192"/>
      <c r="M27" s="192"/>
      <c r="N27" s="192" t="s">
        <v>592</v>
      </c>
      <c r="O27" s="192" t="s">
        <v>534</v>
      </c>
    </row>
    <row r="28" spans="1:15" ht="24">
      <c r="A28" s="191">
        <v>19</v>
      </c>
      <c r="B28" s="192" t="s">
        <v>123</v>
      </c>
      <c r="C28" s="131" t="s">
        <v>468</v>
      </c>
      <c r="D28" s="125" t="s">
        <v>409</v>
      </c>
      <c r="E28" s="193" t="s">
        <v>16</v>
      </c>
      <c r="F28" s="193">
        <v>1.2</v>
      </c>
      <c r="G28" s="193">
        <v>0.8</v>
      </c>
      <c r="H28" s="193"/>
      <c r="I28" s="192" t="s">
        <v>538</v>
      </c>
      <c r="J28" s="192" t="s">
        <v>16</v>
      </c>
      <c r="K28" s="192" t="s">
        <v>16</v>
      </c>
      <c r="L28" s="192"/>
      <c r="M28" s="192"/>
      <c r="N28" s="192" t="s">
        <v>582</v>
      </c>
      <c r="O28" s="192" t="s">
        <v>533</v>
      </c>
    </row>
    <row r="29" spans="1:15" ht="24">
      <c r="A29" s="191">
        <v>20</v>
      </c>
      <c r="B29" s="192" t="s">
        <v>123</v>
      </c>
      <c r="C29" s="131" t="s">
        <v>479</v>
      </c>
      <c r="D29" s="132" t="s">
        <v>421</v>
      </c>
      <c r="E29" s="193" t="s">
        <v>16</v>
      </c>
      <c r="F29" s="193">
        <v>1.2</v>
      </c>
      <c r="G29" s="193">
        <v>0.8</v>
      </c>
      <c r="H29" s="193"/>
      <c r="I29" s="192" t="s">
        <v>538</v>
      </c>
      <c r="J29" s="192" t="s">
        <v>16</v>
      </c>
      <c r="K29" s="192" t="s">
        <v>16</v>
      </c>
      <c r="L29" s="192"/>
      <c r="M29" s="192"/>
      <c r="N29" s="192" t="s">
        <v>593</v>
      </c>
      <c r="O29" s="192" t="s">
        <v>534</v>
      </c>
    </row>
    <row r="30" spans="1:15" ht="30">
      <c r="A30" s="191">
        <v>21</v>
      </c>
      <c r="B30" s="192" t="s">
        <v>123</v>
      </c>
      <c r="C30" s="131" t="s">
        <v>480</v>
      </c>
      <c r="D30" s="132" t="s">
        <v>422</v>
      </c>
      <c r="E30" s="193" t="s">
        <v>16</v>
      </c>
      <c r="F30" s="193">
        <v>1.2</v>
      </c>
      <c r="G30" s="193">
        <v>0.8</v>
      </c>
      <c r="H30" s="193"/>
      <c r="I30" s="192" t="s">
        <v>538</v>
      </c>
      <c r="J30" s="192" t="s">
        <v>16</v>
      </c>
      <c r="K30" s="192" t="s">
        <v>16</v>
      </c>
      <c r="L30" s="192"/>
      <c r="M30" s="192"/>
      <c r="N30" s="192" t="s">
        <v>594</v>
      </c>
      <c r="O30" s="192" t="s">
        <v>534</v>
      </c>
    </row>
    <row r="31" spans="1:15" ht="24">
      <c r="A31" s="191">
        <v>22</v>
      </c>
      <c r="B31" s="192" t="s">
        <v>123</v>
      </c>
      <c r="C31" s="131" t="s">
        <v>475</v>
      </c>
      <c r="D31" s="132" t="s">
        <v>417</v>
      </c>
      <c r="E31" s="193" t="s">
        <v>16</v>
      </c>
      <c r="F31" s="193">
        <v>1.2</v>
      </c>
      <c r="G31" s="193">
        <v>0.8</v>
      </c>
      <c r="H31" s="193"/>
      <c r="I31" s="192" t="s">
        <v>538</v>
      </c>
      <c r="J31" s="192" t="s">
        <v>16</v>
      </c>
      <c r="K31" s="192" t="s">
        <v>16</v>
      </c>
      <c r="L31" s="192"/>
      <c r="M31" s="192"/>
      <c r="N31" s="192" t="s">
        <v>590</v>
      </c>
      <c r="O31" s="192" t="s">
        <v>534</v>
      </c>
    </row>
    <row r="32" spans="1:15" ht="24">
      <c r="A32" s="191">
        <v>23</v>
      </c>
      <c r="B32" s="192" t="s">
        <v>123</v>
      </c>
      <c r="C32" s="131" t="s">
        <v>469</v>
      </c>
      <c r="D32" s="130" t="s">
        <v>410</v>
      </c>
      <c r="E32" s="193"/>
      <c r="F32" s="194">
        <v>1.2</v>
      </c>
      <c r="G32" s="193">
        <v>0.8</v>
      </c>
      <c r="H32" s="138"/>
      <c r="I32" s="192" t="s">
        <v>538</v>
      </c>
      <c r="J32" s="192" t="s">
        <v>16</v>
      </c>
      <c r="K32" s="192" t="s">
        <v>16</v>
      </c>
      <c r="L32" s="192"/>
      <c r="M32" s="192"/>
      <c r="N32" s="192" t="s">
        <v>583</v>
      </c>
      <c r="O32" s="192" t="s">
        <v>533</v>
      </c>
    </row>
    <row r="33" spans="1:15" ht="30">
      <c r="A33" s="191">
        <v>24</v>
      </c>
      <c r="B33" s="192" t="s">
        <v>123</v>
      </c>
      <c r="C33" s="131" t="s">
        <v>482</v>
      </c>
      <c r="D33" s="125" t="s">
        <v>424</v>
      </c>
      <c r="E33" s="193" t="s">
        <v>16</v>
      </c>
      <c r="F33" s="194">
        <v>1.2</v>
      </c>
      <c r="G33" s="193">
        <v>0.8</v>
      </c>
      <c r="H33" s="138"/>
      <c r="I33" s="192" t="s">
        <v>538</v>
      </c>
      <c r="J33" s="192" t="s">
        <v>16</v>
      </c>
      <c r="K33" s="192" t="s">
        <v>16</v>
      </c>
      <c r="L33" s="192"/>
      <c r="M33" s="192"/>
      <c r="N33" s="192" t="s">
        <v>595</v>
      </c>
      <c r="O33" s="192" t="s">
        <v>533</v>
      </c>
    </row>
    <row r="34" spans="1:15" ht="24">
      <c r="A34" s="191">
        <v>25</v>
      </c>
      <c r="B34" s="192" t="s">
        <v>123</v>
      </c>
      <c r="C34" s="131" t="s">
        <v>474</v>
      </c>
      <c r="D34" s="132" t="s">
        <v>416</v>
      </c>
      <c r="E34" s="193" t="s">
        <v>16</v>
      </c>
      <c r="F34" s="194">
        <v>1.2</v>
      </c>
      <c r="G34" s="193">
        <v>0.8</v>
      </c>
      <c r="H34" s="138"/>
      <c r="I34" s="192" t="s">
        <v>538</v>
      </c>
      <c r="J34" s="192" t="s">
        <v>16</v>
      </c>
      <c r="K34" s="192" t="s">
        <v>16</v>
      </c>
      <c r="L34" s="192"/>
      <c r="M34" s="192"/>
      <c r="N34" s="192" t="s">
        <v>589</v>
      </c>
      <c r="O34" s="192" t="s">
        <v>534</v>
      </c>
    </row>
    <row r="35" spans="1:15" ht="30">
      <c r="A35" s="191">
        <v>26</v>
      </c>
      <c r="B35" s="192" t="s">
        <v>123</v>
      </c>
      <c r="C35" s="131" t="s">
        <v>484</v>
      </c>
      <c r="D35" s="132" t="s">
        <v>426</v>
      </c>
      <c r="E35" s="193" t="s">
        <v>16</v>
      </c>
      <c r="F35" s="194">
        <v>1.2</v>
      </c>
      <c r="G35" s="193">
        <v>0.8</v>
      </c>
      <c r="H35" s="138"/>
      <c r="I35" s="192" t="s">
        <v>538</v>
      </c>
      <c r="J35" s="192" t="s">
        <v>16</v>
      </c>
      <c r="K35" s="192" t="s">
        <v>16</v>
      </c>
      <c r="L35" s="192"/>
      <c r="M35" s="192"/>
      <c r="N35" s="192" t="s">
        <v>597</v>
      </c>
      <c r="O35" s="194" t="s">
        <v>534</v>
      </c>
    </row>
    <row r="36" spans="1:15" ht="24">
      <c r="A36" s="191">
        <v>27</v>
      </c>
      <c r="B36" s="192" t="s">
        <v>123</v>
      </c>
      <c r="C36" s="131" t="s">
        <v>485</v>
      </c>
      <c r="D36" s="132" t="s">
        <v>427</v>
      </c>
      <c r="E36" s="193" t="s">
        <v>16</v>
      </c>
      <c r="F36" s="194">
        <v>1.2</v>
      </c>
      <c r="G36" s="193">
        <v>0.8</v>
      </c>
      <c r="H36" s="138"/>
      <c r="I36" s="192" t="s">
        <v>538</v>
      </c>
      <c r="J36" s="192" t="s">
        <v>16</v>
      </c>
      <c r="K36" s="192" t="s">
        <v>16</v>
      </c>
      <c r="L36" s="192"/>
      <c r="M36" s="192"/>
      <c r="N36" s="192" t="s">
        <v>598</v>
      </c>
      <c r="O36" s="192" t="s">
        <v>534</v>
      </c>
    </row>
    <row r="37" spans="1:15" ht="30">
      <c r="A37" s="191">
        <v>28</v>
      </c>
      <c r="B37" s="192" t="s">
        <v>123</v>
      </c>
      <c r="C37" s="131" t="s">
        <v>473</v>
      </c>
      <c r="D37" s="137" t="s">
        <v>415</v>
      </c>
      <c r="E37" s="193"/>
      <c r="F37" s="194">
        <v>1.2</v>
      </c>
      <c r="G37" s="193">
        <v>0.8</v>
      </c>
      <c r="H37" s="138"/>
      <c r="I37" s="192" t="s">
        <v>538</v>
      </c>
      <c r="J37" s="192" t="s">
        <v>16</v>
      </c>
      <c r="K37" s="192" t="s">
        <v>16</v>
      </c>
      <c r="L37" s="192"/>
      <c r="M37" s="192"/>
      <c r="N37" s="192" t="s">
        <v>588</v>
      </c>
      <c r="O37" s="192" t="s">
        <v>533</v>
      </c>
    </row>
    <row r="38" spans="1:15" ht="30">
      <c r="A38" s="191">
        <v>29</v>
      </c>
      <c r="B38" s="192" t="s">
        <v>125</v>
      </c>
      <c r="C38" s="131" t="s">
        <v>488</v>
      </c>
      <c r="D38" s="132" t="s">
        <v>831</v>
      </c>
      <c r="E38" s="193" t="s">
        <v>16</v>
      </c>
      <c r="F38" s="194">
        <v>1.2</v>
      </c>
      <c r="G38" s="193">
        <v>0.8</v>
      </c>
      <c r="H38" s="138"/>
      <c r="I38" s="192" t="s">
        <v>538</v>
      </c>
      <c r="J38" s="192" t="s">
        <v>16</v>
      </c>
      <c r="K38" s="192" t="s">
        <v>16</v>
      </c>
      <c r="L38" s="192"/>
      <c r="M38" s="192"/>
      <c r="N38" s="192" t="s">
        <v>601</v>
      </c>
      <c r="O38" s="194" t="s">
        <v>534</v>
      </c>
    </row>
    <row r="39" spans="1:15" ht="24">
      <c r="A39" s="191">
        <v>30</v>
      </c>
      <c r="B39" s="192" t="s">
        <v>125</v>
      </c>
      <c r="C39" s="131" t="s">
        <v>478</v>
      </c>
      <c r="D39" s="138" t="s">
        <v>420</v>
      </c>
      <c r="E39" s="193" t="s">
        <v>16</v>
      </c>
      <c r="F39" s="194">
        <v>1.2</v>
      </c>
      <c r="G39" s="193">
        <v>0.8</v>
      </c>
      <c r="H39" s="138"/>
      <c r="I39" s="192" t="s">
        <v>538</v>
      </c>
      <c r="J39" s="192" t="s">
        <v>16</v>
      </c>
      <c r="K39" s="192" t="s">
        <v>16</v>
      </c>
      <c r="L39" s="192"/>
      <c r="M39" s="192"/>
      <c r="N39" s="192" t="s">
        <v>670</v>
      </c>
      <c r="O39" s="192" t="s">
        <v>534</v>
      </c>
    </row>
    <row r="40" spans="1:15" ht="24">
      <c r="A40" s="191">
        <v>31</v>
      </c>
      <c r="B40" s="192" t="s">
        <v>125</v>
      </c>
      <c r="C40" s="131" t="s">
        <v>537</v>
      </c>
      <c r="D40" s="130" t="s">
        <v>536</v>
      </c>
      <c r="E40" s="193" t="s">
        <v>16</v>
      </c>
      <c r="F40" s="194">
        <v>1.2</v>
      </c>
      <c r="G40" s="193">
        <v>0.8</v>
      </c>
      <c r="H40" s="138"/>
      <c r="I40" s="192" t="s">
        <v>538</v>
      </c>
      <c r="J40" s="192" t="s">
        <v>16</v>
      </c>
      <c r="K40" s="192" t="s">
        <v>16</v>
      </c>
      <c r="L40" s="192"/>
      <c r="M40" s="192"/>
      <c r="N40" s="192" t="s">
        <v>614</v>
      </c>
      <c r="O40" s="194" t="s">
        <v>534</v>
      </c>
    </row>
    <row r="41" spans="1:15" ht="24">
      <c r="A41" s="191">
        <v>32</v>
      </c>
      <c r="B41" s="192" t="s">
        <v>125</v>
      </c>
      <c r="C41" s="131" t="s">
        <v>486</v>
      </c>
      <c r="D41" s="132" t="s">
        <v>428</v>
      </c>
      <c r="E41" s="193" t="s">
        <v>16</v>
      </c>
      <c r="F41" s="194">
        <v>1.2</v>
      </c>
      <c r="G41" s="193">
        <v>0.8</v>
      </c>
      <c r="H41" s="138"/>
      <c r="I41" s="192" t="s">
        <v>538</v>
      </c>
      <c r="J41" s="192" t="s">
        <v>16</v>
      </c>
      <c r="K41" s="192" t="s">
        <v>16</v>
      </c>
      <c r="L41" s="192"/>
      <c r="M41" s="192"/>
      <c r="N41" s="192" t="s">
        <v>599</v>
      </c>
      <c r="O41" s="192" t="s">
        <v>534</v>
      </c>
    </row>
    <row r="42" spans="1:15" ht="45">
      <c r="A42" s="191">
        <v>33</v>
      </c>
      <c r="B42" s="194" t="s">
        <v>125</v>
      </c>
      <c r="C42" s="131" t="s">
        <v>487</v>
      </c>
      <c r="D42" s="132" t="s">
        <v>830</v>
      </c>
      <c r="E42" s="193" t="s">
        <v>16</v>
      </c>
      <c r="F42" s="194">
        <v>1.2</v>
      </c>
      <c r="G42" s="193">
        <v>0.8</v>
      </c>
      <c r="H42" s="138"/>
      <c r="I42" s="192" t="s">
        <v>538</v>
      </c>
      <c r="J42" s="192" t="s">
        <v>16</v>
      </c>
      <c r="K42" s="192"/>
      <c r="L42" s="192" t="s">
        <v>16</v>
      </c>
      <c r="M42" s="192"/>
      <c r="N42" s="192" t="s">
        <v>600</v>
      </c>
      <c r="O42" s="194" t="s">
        <v>534</v>
      </c>
    </row>
    <row r="43" spans="1:15" ht="46.5" customHeight="1">
      <c r="A43" s="191">
        <v>34</v>
      </c>
      <c r="B43" s="194" t="s">
        <v>125</v>
      </c>
      <c r="C43" s="131" t="s">
        <v>489</v>
      </c>
      <c r="D43" s="132" t="s">
        <v>429</v>
      </c>
      <c r="E43" s="193" t="s">
        <v>16</v>
      </c>
      <c r="F43" s="194">
        <v>1.2</v>
      </c>
      <c r="G43" s="193">
        <v>0.8</v>
      </c>
      <c r="H43" s="138"/>
      <c r="I43" s="192" t="s">
        <v>538</v>
      </c>
      <c r="J43" s="192" t="s">
        <v>16</v>
      </c>
      <c r="K43" s="192" t="s">
        <v>16</v>
      </c>
      <c r="L43" s="192"/>
      <c r="M43" s="192"/>
      <c r="N43" s="192" t="s">
        <v>602</v>
      </c>
      <c r="O43" s="194" t="s">
        <v>535</v>
      </c>
    </row>
    <row r="44" spans="1:15" ht="24">
      <c r="A44" s="191">
        <v>35</v>
      </c>
      <c r="B44" s="194" t="s">
        <v>125</v>
      </c>
      <c r="C44" s="131" t="s">
        <v>490</v>
      </c>
      <c r="D44" s="132" t="s">
        <v>430</v>
      </c>
      <c r="E44" s="193" t="s">
        <v>16</v>
      </c>
      <c r="F44" s="194">
        <v>1.2</v>
      </c>
      <c r="G44" s="193">
        <v>0.8</v>
      </c>
      <c r="H44" s="138"/>
      <c r="I44" s="192" t="s">
        <v>538</v>
      </c>
      <c r="J44" s="192" t="s">
        <v>16</v>
      </c>
      <c r="K44" s="192" t="s">
        <v>16</v>
      </c>
      <c r="L44" s="192"/>
      <c r="M44" s="192"/>
      <c r="N44" s="192" t="s">
        <v>603</v>
      </c>
      <c r="O44" s="192" t="s">
        <v>534</v>
      </c>
    </row>
    <row r="45" spans="1:15" ht="30">
      <c r="A45" s="191">
        <v>36</v>
      </c>
      <c r="B45" s="194" t="s">
        <v>125</v>
      </c>
      <c r="C45" s="131" t="s">
        <v>483</v>
      </c>
      <c r="D45" s="125" t="s">
        <v>425</v>
      </c>
      <c r="E45" s="193" t="s">
        <v>16</v>
      </c>
      <c r="F45" s="194">
        <v>1.2</v>
      </c>
      <c r="G45" s="193">
        <v>0.8</v>
      </c>
      <c r="H45" s="138"/>
      <c r="I45" s="192" t="s">
        <v>538</v>
      </c>
      <c r="J45" s="192" t="s">
        <v>16</v>
      </c>
      <c r="K45" s="192" t="s">
        <v>16</v>
      </c>
      <c r="L45" s="192"/>
      <c r="M45" s="192"/>
      <c r="N45" s="192" t="s">
        <v>596</v>
      </c>
      <c r="O45" s="192" t="s">
        <v>534</v>
      </c>
    </row>
    <row r="46" spans="1:15" ht="24">
      <c r="A46" s="191">
        <v>37</v>
      </c>
      <c r="B46" s="194" t="s">
        <v>125</v>
      </c>
      <c r="C46" s="131" t="s">
        <v>496</v>
      </c>
      <c r="D46" s="132" t="s">
        <v>436</v>
      </c>
      <c r="E46" s="193" t="s">
        <v>16</v>
      </c>
      <c r="F46" s="194">
        <v>1.2</v>
      </c>
      <c r="G46" s="193">
        <v>0.8</v>
      </c>
      <c r="H46" s="138"/>
      <c r="I46" s="192" t="s">
        <v>538</v>
      </c>
      <c r="J46" s="192" t="s">
        <v>16</v>
      </c>
      <c r="K46" s="192" t="s">
        <v>16</v>
      </c>
      <c r="L46" s="192"/>
      <c r="M46" s="192"/>
      <c r="N46" s="192" t="s">
        <v>610</v>
      </c>
      <c r="O46" s="192" t="s">
        <v>534</v>
      </c>
    </row>
    <row r="47" spans="1:15" ht="24">
      <c r="A47" s="191">
        <v>38</v>
      </c>
      <c r="B47" s="194" t="s">
        <v>125</v>
      </c>
      <c r="C47" s="131" t="s">
        <v>491</v>
      </c>
      <c r="D47" s="139" t="s">
        <v>431</v>
      </c>
      <c r="E47" s="193"/>
      <c r="F47" s="194">
        <v>1.2</v>
      </c>
      <c r="G47" s="193">
        <v>0.8</v>
      </c>
      <c r="H47" s="138"/>
      <c r="I47" s="192" t="s">
        <v>538</v>
      </c>
      <c r="J47" s="192" t="s">
        <v>16</v>
      </c>
      <c r="K47" s="192" t="s">
        <v>16</v>
      </c>
      <c r="L47" s="192"/>
      <c r="M47" s="192"/>
      <c r="N47" s="192" t="s">
        <v>604</v>
      </c>
      <c r="O47" s="192" t="s">
        <v>534</v>
      </c>
    </row>
    <row r="48" spans="1:15" ht="30">
      <c r="A48" s="191">
        <v>39</v>
      </c>
      <c r="B48" s="194" t="s">
        <v>125</v>
      </c>
      <c r="C48" s="131" t="s">
        <v>493</v>
      </c>
      <c r="D48" s="130" t="s">
        <v>433</v>
      </c>
      <c r="E48" s="193" t="s">
        <v>16</v>
      </c>
      <c r="F48" s="194">
        <v>1.2</v>
      </c>
      <c r="G48" s="193">
        <v>0.8</v>
      </c>
      <c r="H48" s="138"/>
      <c r="I48" s="192" t="s">
        <v>538</v>
      </c>
      <c r="J48" s="192" t="s">
        <v>16</v>
      </c>
      <c r="K48" s="192"/>
      <c r="L48" s="192" t="s">
        <v>16</v>
      </c>
      <c r="M48" s="192"/>
      <c r="N48" s="192" t="s">
        <v>606</v>
      </c>
      <c r="O48" s="194" t="s">
        <v>534</v>
      </c>
    </row>
    <row r="49" spans="1:15" ht="30">
      <c r="A49" s="191">
        <v>40</v>
      </c>
      <c r="B49" s="194" t="s">
        <v>16</v>
      </c>
      <c r="C49" s="131" t="s">
        <v>492</v>
      </c>
      <c r="D49" s="132" t="s">
        <v>432</v>
      </c>
      <c r="E49" s="193"/>
      <c r="F49" s="194">
        <v>1.2</v>
      </c>
      <c r="G49" s="193">
        <v>0.8</v>
      </c>
      <c r="H49" s="138"/>
      <c r="I49" s="192" t="s">
        <v>538</v>
      </c>
      <c r="J49" s="192" t="s">
        <v>16</v>
      </c>
      <c r="K49" s="192"/>
      <c r="L49" s="192" t="s">
        <v>16</v>
      </c>
      <c r="M49" s="192"/>
      <c r="N49" s="192" t="s">
        <v>605</v>
      </c>
      <c r="O49" s="140" t="s">
        <v>533</v>
      </c>
    </row>
    <row r="50" spans="1:15" ht="23.25" customHeight="1">
      <c r="A50" s="191">
        <v>41</v>
      </c>
      <c r="B50" s="194" t="s">
        <v>16</v>
      </c>
      <c r="C50" s="141" t="s">
        <v>529</v>
      </c>
      <c r="D50" s="139" t="s">
        <v>435</v>
      </c>
      <c r="E50" s="193" t="s">
        <v>16</v>
      </c>
      <c r="F50" s="194">
        <v>1.2</v>
      </c>
      <c r="G50" s="193">
        <v>0.8</v>
      </c>
      <c r="H50" s="138"/>
      <c r="I50" s="192" t="s">
        <v>538</v>
      </c>
      <c r="J50" s="192" t="s">
        <v>16</v>
      </c>
      <c r="K50" s="192" t="s">
        <v>16</v>
      </c>
      <c r="L50" s="192"/>
      <c r="M50" s="192"/>
      <c r="N50" s="192" t="s">
        <v>673</v>
      </c>
      <c r="O50" s="194" t="s">
        <v>535</v>
      </c>
    </row>
    <row r="51" spans="1:15" ht="21.75" customHeight="1">
      <c r="A51" s="191">
        <v>42</v>
      </c>
      <c r="B51" s="194" t="s">
        <v>16</v>
      </c>
      <c r="C51" s="126" t="s">
        <v>491</v>
      </c>
      <c r="D51" s="142" t="s">
        <v>434</v>
      </c>
      <c r="E51" s="193"/>
      <c r="F51" s="194">
        <v>1.2</v>
      </c>
      <c r="G51" s="193">
        <v>0.8</v>
      </c>
      <c r="H51" s="138"/>
      <c r="I51" s="192" t="s">
        <v>538</v>
      </c>
      <c r="J51" s="192" t="s">
        <v>16</v>
      </c>
      <c r="K51" s="192" t="s">
        <v>16</v>
      </c>
      <c r="L51" s="192"/>
      <c r="M51" s="192"/>
      <c r="N51" s="192" t="s">
        <v>604</v>
      </c>
      <c r="O51" s="192" t="s">
        <v>534</v>
      </c>
    </row>
    <row r="52" spans="1:15" ht="30">
      <c r="A52" s="191">
        <v>43</v>
      </c>
      <c r="B52" s="194" t="s">
        <v>16</v>
      </c>
      <c r="C52" s="131" t="s">
        <v>509</v>
      </c>
      <c r="D52" s="132" t="s">
        <v>666</v>
      </c>
      <c r="E52" s="193" t="s">
        <v>16</v>
      </c>
      <c r="F52" s="194">
        <v>1.2</v>
      </c>
      <c r="G52" s="193">
        <v>0.8</v>
      </c>
      <c r="H52" s="138"/>
      <c r="I52" s="192" t="s">
        <v>538</v>
      </c>
      <c r="J52" s="192" t="s">
        <v>16</v>
      </c>
      <c r="K52" s="192" t="s">
        <v>16</v>
      </c>
      <c r="L52" s="192"/>
      <c r="M52" s="192"/>
      <c r="N52" s="192" t="s">
        <v>607</v>
      </c>
      <c r="O52" s="194" t="s">
        <v>535</v>
      </c>
    </row>
    <row r="53" spans="1:15" ht="24">
      <c r="A53" s="191">
        <v>44</v>
      </c>
      <c r="B53" s="194" t="s">
        <v>16</v>
      </c>
      <c r="C53" s="138" t="s">
        <v>677</v>
      </c>
      <c r="D53" s="132" t="s">
        <v>669</v>
      </c>
      <c r="E53" s="193" t="s">
        <v>16</v>
      </c>
      <c r="F53" s="194">
        <v>1.2</v>
      </c>
      <c r="G53" s="193">
        <v>0.8</v>
      </c>
      <c r="H53" s="138"/>
      <c r="I53" s="192" t="s">
        <v>538</v>
      </c>
      <c r="J53" s="192" t="s">
        <v>16</v>
      </c>
      <c r="K53" s="192" t="s">
        <v>16</v>
      </c>
      <c r="L53" s="192"/>
      <c r="M53" s="192"/>
      <c r="N53" s="192" t="s">
        <v>682</v>
      </c>
      <c r="O53" s="194" t="s">
        <v>535</v>
      </c>
    </row>
    <row r="54" spans="1:15" ht="30">
      <c r="A54" s="191">
        <v>45</v>
      </c>
      <c r="B54" s="194" t="s">
        <v>16</v>
      </c>
      <c r="C54" s="131" t="s">
        <v>498</v>
      </c>
      <c r="D54" s="132" t="s">
        <v>437</v>
      </c>
      <c r="E54" s="193" t="s">
        <v>16</v>
      </c>
      <c r="F54" s="194">
        <v>1.2</v>
      </c>
      <c r="G54" s="193">
        <v>0.8</v>
      </c>
      <c r="H54" s="138"/>
      <c r="I54" s="192" t="s">
        <v>538</v>
      </c>
      <c r="J54" s="192" t="s">
        <v>16</v>
      </c>
      <c r="K54" s="192"/>
      <c r="L54" s="192" t="s">
        <v>16</v>
      </c>
      <c r="M54" s="192"/>
      <c r="N54" s="192" t="s">
        <v>612</v>
      </c>
      <c r="O54" s="194" t="s">
        <v>535</v>
      </c>
    </row>
    <row r="55" spans="1:15" ht="24">
      <c r="A55" s="191">
        <v>46</v>
      </c>
      <c r="B55" s="194" t="s">
        <v>16</v>
      </c>
      <c r="C55" s="131" t="s">
        <v>499</v>
      </c>
      <c r="D55" s="130" t="s">
        <v>438</v>
      </c>
      <c r="E55" s="193" t="s">
        <v>16</v>
      </c>
      <c r="F55" s="194">
        <v>1.2</v>
      </c>
      <c r="G55" s="193">
        <v>0.8</v>
      </c>
      <c r="H55" s="138"/>
      <c r="I55" s="192" t="s">
        <v>538</v>
      </c>
      <c r="J55" s="192" t="s">
        <v>16</v>
      </c>
      <c r="K55" s="192" t="s">
        <v>16</v>
      </c>
      <c r="L55" s="192"/>
      <c r="M55" s="192"/>
      <c r="N55" s="192" t="s">
        <v>613</v>
      </c>
      <c r="O55" s="192" t="s">
        <v>534</v>
      </c>
    </row>
    <row r="56" spans="1:15" ht="57" customHeight="1">
      <c r="A56" s="191">
        <v>47</v>
      </c>
      <c r="B56" s="194" t="s">
        <v>16</v>
      </c>
      <c r="C56" s="141" t="s">
        <v>474</v>
      </c>
      <c r="D56" s="130" t="s">
        <v>439</v>
      </c>
      <c r="E56" s="193" t="s">
        <v>16</v>
      </c>
      <c r="F56" s="194">
        <v>1.2</v>
      </c>
      <c r="G56" s="193">
        <v>0.8</v>
      </c>
      <c r="H56" s="138"/>
      <c r="I56" s="192" t="s">
        <v>538</v>
      </c>
      <c r="J56" s="192" t="s">
        <v>16</v>
      </c>
      <c r="K56" s="192"/>
      <c r="L56" s="192" t="s">
        <v>16</v>
      </c>
      <c r="M56" s="192"/>
      <c r="N56" s="192" t="s">
        <v>589</v>
      </c>
      <c r="O56" s="192" t="s">
        <v>534</v>
      </c>
    </row>
    <row r="57" spans="1:15" ht="30">
      <c r="A57" s="191">
        <v>48</v>
      </c>
      <c r="B57" s="194" t="s">
        <v>16</v>
      </c>
      <c r="C57" s="131" t="s">
        <v>497</v>
      </c>
      <c r="D57" s="132" t="s">
        <v>667</v>
      </c>
      <c r="E57" s="193" t="s">
        <v>16</v>
      </c>
      <c r="F57" s="194">
        <v>1.2</v>
      </c>
      <c r="G57" s="193">
        <v>0.8</v>
      </c>
      <c r="H57" s="138"/>
      <c r="I57" s="192" t="s">
        <v>538</v>
      </c>
      <c r="J57" s="192" t="s">
        <v>16</v>
      </c>
      <c r="K57" s="192" t="s">
        <v>16</v>
      </c>
      <c r="L57" s="192"/>
      <c r="M57" s="192"/>
      <c r="N57" s="192" t="s">
        <v>611</v>
      </c>
      <c r="O57" s="194" t="s">
        <v>534</v>
      </c>
    </row>
    <row r="58" spans="1:15" ht="30">
      <c r="A58" s="191">
        <v>49</v>
      </c>
      <c r="B58" s="194" t="s">
        <v>16</v>
      </c>
      <c r="C58" s="141" t="s">
        <v>495</v>
      </c>
      <c r="D58" s="132" t="s">
        <v>668</v>
      </c>
      <c r="E58" s="193" t="s">
        <v>16</v>
      </c>
      <c r="F58" s="194">
        <v>1.2</v>
      </c>
      <c r="G58" s="193">
        <v>0.8</v>
      </c>
      <c r="H58" s="138"/>
      <c r="I58" s="192" t="s">
        <v>538</v>
      </c>
      <c r="J58" s="192" t="s">
        <v>16</v>
      </c>
      <c r="K58" s="192" t="s">
        <v>16</v>
      </c>
      <c r="L58" s="192"/>
      <c r="M58" s="192"/>
      <c r="N58" s="192" t="s">
        <v>609</v>
      </c>
      <c r="O58" s="192" t="s">
        <v>534</v>
      </c>
    </row>
    <row r="59" spans="1:15" ht="30">
      <c r="A59" s="191">
        <v>50</v>
      </c>
      <c r="B59" s="194" t="s">
        <v>16</v>
      </c>
      <c r="C59" s="138" t="s">
        <v>678</v>
      </c>
      <c r="D59" s="132" t="s">
        <v>514</v>
      </c>
      <c r="E59" s="193"/>
      <c r="F59" s="194">
        <v>1.2</v>
      </c>
      <c r="G59" s="193">
        <v>0.8</v>
      </c>
      <c r="H59" s="138"/>
      <c r="I59" s="192" t="s">
        <v>538</v>
      </c>
      <c r="J59" s="192" t="s">
        <v>16</v>
      </c>
      <c r="K59" s="192" t="s">
        <v>16</v>
      </c>
      <c r="L59" s="192"/>
      <c r="M59" s="192"/>
      <c r="N59" s="192" t="s">
        <v>849</v>
      </c>
      <c r="O59" s="194" t="s">
        <v>535</v>
      </c>
    </row>
    <row r="60" spans="1:15" ht="30">
      <c r="A60" s="191">
        <v>51</v>
      </c>
      <c r="B60" s="194" t="s">
        <v>16</v>
      </c>
      <c r="C60" s="131" t="s">
        <v>500</v>
      </c>
      <c r="D60" s="132" t="s">
        <v>515</v>
      </c>
      <c r="E60" s="193"/>
      <c r="F60" s="194">
        <v>1.2</v>
      </c>
      <c r="G60" s="193">
        <v>0.8</v>
      </c>
      <c r="H60" s="138"/>
      <c r="I60" s="192" t="s">
        <v>538</v>
      </c>
      <c r="J60" s="192" t="s">
        <v>16</v>
      </c>
      <c r="K60" s="192" t="s">
        <v>16</v>
      </c>
      <c r="L60" s="192"/>
      <c r="M60" s="192"/>
      <c r="N60" s="192" t="s">
        <v>615</v>
      </c>
      <c r="O60" s="194" t="s">
        <v>535</v>
      </c>
    </row>
    <row r="61" spans="1:15" ht="30" customHeight="1">
      <c r="A61" s="191">
        <v>52</v>
      </c>
      <c r="B61" s="194" t="s">
        <v>16</v>
      </c>
      <c r="C61" s="138" t="s">
        <v>679</v>
      </c>
      <c r="D61" s="139" t="s">
        <v>512</v>
      </c>
      <c r="E61" s="193"/>
      <c r="F61" s="194">
        <v>1.2</v>
      </c>
      <c r="G61" s="193">
        <v>0.8</v>
      </c>
      <c r="H61" s="138" t="s">
        <v>467</v>
      </c>
      <c r="I61" s="192" t="s">
        <v>538</v>
      </c>
      <c r="J61" s="192" t="s">
        <v>16</v>
      </c>
      <c r="K61" s="192" t="s">
        <v>16</v>
      </c>
      <c r="L61" s="192"/>
      <c r="M61" s="192"/>
      <c r="N61" s="192" t="s">
        <v>683</v>
      </c>
      <c r="O61" s="194" t="s">
        <v>535</v>
      </c>
    </row>
    <row r="62" spans="1:15" ht="24">
      <c r="A62" s="191">
        <v>53</v>
      </c>
      <c r="B62" s="194" t="s">
        <v>16</v>
      </c>
      <c r="C62" s="131" t="s">
        <v>494</v>
      </c>
      <c r="D62" s="143" t="s">
        <v>513</v>
      </c>
      <c r="E62" s="193" t="s">
        <v>16</v>
      </c>
      <c r="F62" s="194">
        <v>1.2</v>
      </c>
      <c r="G62" s="193">
        <v>0.8</v>
      </c>
      <c r="H62" s="138"/>
      <c r="I62" s="192" t="s">
        <v>538</v>
      </c>
      <c r="J62" s="192" t="s">
        <v>16</v>
      </c>
      <c r="K62" s="192" t="s">
        <v>16</v>
      </c>
      <c r="L62" s="192"/>
      <c r="M62" s="192"/>
      <c r="N62" s="192" t="s">
        <v>608</v>
      </c>
      <c r="O62" s="194" t="s">
        <v>535</v>
      </c>
    </row>
    <row r="63" spans="1:15" ht="30">
      <c r="A63" s="191">
        <v>54</v>
      </c>
      <c r="B63" s="194" t="s">
        <v>447</v>
      </c>
      <c r="C63" s="131" t="s">
        <v>502</v>
      </c>
      <c r="D63" s="125" t="s">
        <v>440</v>
      </c>
      <c r="E63" s="193" t="s">
        <v>16</v>
      </c>
      <c r="F63" s="194">
        <v>1.2</v>
      </c>
      <c r="G63" s="193">
        <v>0.8</v>
      </c>
      <c r="H63" s="194">
        <v>0.6</v>
      </c>
      <c r="I63" s="192" t="s">
        <v>842</v>
      </c>
      <c r="J63" s="192" t="s">
        <v>16</v>
      </c>
      <c r="K63" s="192"/>
      <c r="L63" s="192" t="s">
        <v>16</v>
      </c>
      <c r="M63" s="192"/>
      <c r="N63" s="192" t="s">
        <v>617</v>
      </c>
      <c r="O63" s="194" t="s">
        <v>534</v>
      </c>
    </row>
    <row r="64" spans="1:15" ht="30">
      <c r="A64" s="191">
        <v>55</v>
      </c>
      <c r="B64" s="194" t="s">
        <v>447</v>
      </c>
      <c r="C64" s="131" t="s">
        <v>503</v>
      </c>
      <c r="D64" s="125" t="s">
        <v>441</v>
      </c>
      <c r="E64" s="193" t="s">
        <v>16</v>
      </c>
      <c r="F64" s="194">
        <v>1.2</v>
      </c>
      <c r="G64" s="193">
        <v>0.8</v>
      </c>
      <c r="H64" s="194">
        <v>0.6</v>
      </c>
      <c r="I64" s="192" t="s">
        <v>842</v>
      </c>
      <c r="J64" s="192" t="s">
        <v>16</v>
      </c>
      <c r="K64" s="192"/>
      <c r="L64" s="192" t="s">
        <v>16</v>
      </c>
      <c r="M64" s="192"/>
      <c r="N64" s="192" t="s">
        <v>618</v>
      </c>
      <c r="O64" s="192" t="s">
        <v>534</v>
      </c>
    </row>
    <row r="65" spans="1:15" ht="30">
      <c r="A65" s="191">
        <v>56</v>
      </c>
      <c r="B65" s="194" t="s">
        <v>447</v>
      </c>
      <c r="C65" s="131" t="s">
        <v>504</v>
      </c>
      <c r="D65" s="125" t="s">
        <v>442</v>
      </c>
      <c r="E65" s="193" t="s">
        <v>16</v>
      </c>
      <c r="F65" s="194">
        <v>1.2</v>
      </c>
      <c r="G65" s="193">
        <v>0.8</v>
      </c>
      <c r="H65" s="194">
        <v>0.6</v>
      </c>
      <c r="I65" s="192" t="s">
        <v>842</v>
      </c>
      <c r="J65" s="192" t="s">
        <v>16</v>
      </c>
      <c r="K65" s="192"/>
      <c r="L65" s="192"/>
      <c r="M65" s="192" t="s">
        <v>16</v>
      </c>
      <c r="N65" s="192" t="s">
        <v>619</v>
      </c>
      <c r="O65" s="192" t="s">
        <v>534</v>
      </c>
    </row>
    <row r="66" spans="1:15" ht="30">
      <c r="A66" s="191">
        <v>57</v>
      </c>
      <c r="B66" s="194" t="s">
        <v>447</v>
      </c>
      <c r="C66" s="138" t="s">
        <v>680</v>
      </c>
      <c r="D66" s="125" t="s">
        <v>443</v>
      </c>
      <c r="E66" s="193"/>
      <c r="F66" s="194">
        <v>1.2</v>
      </c>
      <c r="G66" s="193">
        <v>0.8</v>
      </c>
      <c r="H66" s="194">
        <v>0.6</v>
      </c>
      <c r="I66" s="192" t="s">
        <v>842</v>
      </c>
      <c r="J66" s="192" t="s">
        <v>16</v>
      </c>
      <c r="K66" s="192"/>
      <c r="L66" s="192" t="s">
        <v>16</v>
      </c>
      <c r="M66" s="192"/>
      <c r="N66" s="192" t="s">
        <v>684</v>
      </c>
      <c r="O66" s="192" t="s">
        <v>534</v>
      </c>
    </row>
    <row r="67" spans="1:15" ht="35.25" customHeight="1">
      <c r="A67" s="191">
        <v>58</v>
      </c>
      <c r="B67" s="194" t="s">
        <v>447</v>
      </c>
      <c r="C67" s="131" t="s">
        <v>505</v>
      </c>
      <c r="D67" s="132" t="s">
        <v>444</v>
      </c>
      <c r="E67" s="193" t="s">
        <v>16</v>
      </c>
      <c r="F67" s="194">
        <v>1.2</v>
      </c>
      <c r="G67" s="193">
        <v>0.8</v>
      </c>
      <c r="H67" s="138"/>
      <c r="I67" s="192" t="s">
        <v>538</v>
      </c>
      <c r="J67" s="192" t="s">
        <v>16</v>
      </c>
      <c r="K67" s="192" t="s">
        <v>16</v>
      </c>
      <c r="L67" s="192"/>
      <c r="M67" s="192"/>
      <c r="N67" s="192" t="s">
        <v>672</v>
      </c>
      <c r="O67" s="194" t="s">
        <v>535</v>
      </c>
    </row>
    <row r="68" spans="1:15" ht="27" customHeight="1">
      <c r="A68" s="191">
        <v>59</v>
      </c>
      <c r="B68" s="194" t="s">
        <v>447</v>
      </c>
      <c r="C68" s="131" t="s">
        <v>481</v>
      </c>
      <c r="D68" s="132" t="s">
        <v>423</v>
      </c>
      <c r="E68" s="193" t="s">
        <v>16</v>
      </c>
      <c r="F68" s="194">
        <v>1.2</v>
      </c>
      <c r="G68" s="193">
        <v>0.8</v>
      </c>
      <c r="H68" s="138"/>
      <c r="I68" s="192" t="s">
        <v>538</v>
      </c>
      <c r="J68" s="192" t="s">
        <v>16</v>
      </c>
      <c r="K68" s="192" t="s">
        <v>16</v>
      </c>
      <c r="L68" s="192"/>
      <c r="M68" s="192"/>
      <c r="N68" s="192" t="s">
        <v>671</v>
      </c>
      <c r="O68" s="194" t="s">
        <v>535</v>
      </c>
    </row>
    <row r="69" spans="1:15" ht="45">
      <c r="A69" s="191">
        <v>60</v>
      </c>
      <c r="B69" s="194" t="s">
        <v>447</v>
      </c>
      <c r="C69" s="138" t="s">
        <v>681</v>
      </c>
      <c r="D69" s="125" t="s">
        <v>446</v>
      </c>
      <c r="E69" s="193" t="s">
        <v>16</v>
      </c>
      <c r="F69" s="194">
        <v>1.2</v>
      </c>
      <c r="G69" s="193">
        <v>0.8</v>
      </c>
      <c r="H69" s="194"/>
      <c r="I69" s="192" t="s">
        <v>538</v>
      </c>
      <c r="J69" s="192" t="s">
        <v>16</v>
      </c>
      <c r="K69" s="192" t="s">
        <v>16</v>
      </c>
      <c r="L69" s="192"/>
      <c r="M69" s="192"/>
      <c r="N69" s="192" t="s">
        <v>685</v>
      </c>
      <c r="O69" s="194" t="s">
        <v>535</v>
      </c>
    </row>
    <row r="70" spans="1:15" ht="24">
      <c r="A70" s="191">
        <v>61</v>
      </c>
      <c r="B70" s="194" t="s">
        <v>447</v>
      </c>
      <c r="C70" s="131" t="s">
        <v>506</v>
      </c>
      <c r="D70" s="139" t="s">
        <v>445</v>
      </c>
      <c r="E70" s="193" t="s">
        <v>16</v>
      </c>
      <c r="F70" s="194">
        <v>1.2</v>
      </c>
      <c r="G70" s="193">
        <v>0.8</v>
      </c>
      <c r="H70" s="194"/>
      <c r="I70" s="192" t="s">
        <v>538</v>
      </c>
      <c r="J70" s="192" t="s">
        <v>16</v>
      </c>
      <c r="K70" s="192"/>
      <c r="L70" s="192" t="s">
        <v>16</v>
      </c>
      <c r="M70" s="192"/>
      <c r="N70" s="192" t="s">
        <v>674</v>
      </c>
      <c r="O70" s="194" t="s">
        <v>534</v>
      </c>
    </row>
    <row r="71" spans="1:15" ht="30">
      <c r="A71" s="191">
        <v>62</v>
      </c>
      <c r="B71" s="194" t="s">
        <v>447</v>
      </c>
      <c r="C71" s="131" t="s">
        <v>507</v>
      </c>
      <c r="D71" s="136" t="s">
        <v>517</v>
      </c>
      <c r="E71" s="193"/>
      <c r="F71" s="194">
        <v>1.2</v>
      </c>
      <c r="G71" s="193">
        <v>0.8</v>
      </c>
      <c r="H71" s="194"/>
      <c r="I71" s="192" t="s">
        <v>538</v>
      </c>
      <c r="J71" s="192" t="s">
        <v>16</v>
      </c>
      <c r="K71" s="192"/>
      <c r="L71" s="192"/>
      <c r="M71" s="192"/>
      <c r="N71" s="192" t="s">
        <v>675</v>
      </c>
      <c r="O71" s="194" t="s">
        <v>535</v>
      </c>
    </row>
    <row r="72" spans="1:15" ht="30">
      <c r="A72" s="191">
        <v>63</v>
      </c>
      <c r="B72" s="194" t="s">
        <v>447</v>
      </c>
      <c r="C72" s="131" t="s">
        <v>508</v>
      </c>
      <c r="D72" s="139" t="s">
        <v>518</v>
      </c>
      <c r="E72" s="193"/>
      <c r="F72" s="194">
        <v>1.2</v>
      </c>
      <c r="G72" s="193">
        <v>0.8</v>
      </c>
      <c r="H72" s="194"/>
      <c r="I72" s="192" t="s">
        <v>538</v>
      </c>
      <c r="J72" s="192" t="s">
        <v>16</v>
      </c>
      <c r="K72" s="192"/>
      <c r="L72" s="192" t="s">
        <v>16</v>
      </c>
      <c r="M72" s="192"/>
      <c r="N72" s="192" t="s">
        <v>676</v>
      </c>
      <c r="O72" s="194" t="s">
        <v>535</v>
      </c>
    </row>
    <row r="73" spans="1:15" ht="30">
      <c r="A73" s="191">
        <v>64</v>
      </c>
      <c r="B73" s="194" t="s">
        <v>447</v>
      </c>
      <c r="C73" s="131" t="s">
        <v>501</v>
      </c>
      <c r="D73" s="139" t="s">
        <v>516</v>
      </c>
      <c r="E73" s="193" t="s">
        <v>16</v>
      </c>
      <c r="F73" s="194">
        <v>1.2</v>
      </c>
      <c r="G73" s="193">
        <v>0.8</v>
      </c>
      <c r="H73" s="194"/>
      <c r="I73" s="192" t="s">
        <v>538</v>
      </c>
      <c r="J73" s="192" t="s">
        <v>16</v>
      </c>
      <c r="K73" s="192" t="s">
        <v>16</v>
      </c>
      <c r="L73" s="192"/>
      <c r="M73" s="192"/>
      <c r="N73" s="192" t="s">
        <v>616</v>
      </c>
      <c r="O73" s="194" t="s">
        <v>535</v>
      </c>
    </row>
    <row r="74" spans="1:15" ht="33" customHeight="1">
      <c r="A74" s="191">
        <v>65</v>
      </c>
      <c r="B74" s="194" t="s">
        <v>532</v>
      </c>
      <c r="C74" s="131" t="s">
        <v>501</v>
      </c>
      <c r="D74" s="132" t="s">
        <v>527</v>
      </c>
      <c r="E74" s="193" t="s">
        <v>16</v>
      </c>
      <c r="F74" s="194"/>
      <c r="G74" s="193"/>
      <c r="H74" s="194">
        <v>4</v>
      </c>
      <c r="I74" s="192" t="s">
        <v>843</v>
      </c>
      <c r="J74" s="192" t="s">
        <v>16</v>
      </c>
      <c r="K74" s="192"/>
      <c r="L74" s="192"/>
      <c r="M74" s="192" t="s">
        <v>16</v>
      </c>
      <c r="N74" s="195" t="s">
        <v>501</v>
      </c>
      <c r="O74" s="194" t="s">
        <v>534</v>
      </c>
    </row>
    <row r="75" spans="1:15" ht="30">
      <c r="A75" s="191">
        <v>66</v>
      </c>
      <c r="B75" s="194" t="s">
        <v>532</v>
      </c>
      <c r="C75" s="131" t="s">
        <v>529</v>
      </c>
      <c r="D75" s="132" t="s">
        <v>528</v>
      </c>
      <c r="E75" s="193" t="s">
        <v>16</v>
      </c>
      <c r="F75" s="194"/>
      <c r="G75" s="193"/>
      <c r="H75" s="194">
        <v>4</v>
      </c>
      <c r="I75" s="192" t="s">
        <v>843</v>
      </c>
      <c r="J75" s="192" t="s">
        <v>16</v>
      </c>
      <c r="K75" s="192"/>
      <c r="L75" s="192" t="s">
        <v>16</v>
      </c>
      <c r="M75" s="192"/>
      <c r="N75" s="195" t="s">
        <v>529</v>
      </c>
      <c r="O75" s="194" t="s">
        <v>535</v>
      </c>
    </row>
    <row r="76" spans="1:15" ht="15.75">
      <c r="A76" s="191">
        <v>67</v>
      </c>
      <c r="B76" s="194" t="s">
        <v>532</v>
      </c>
      <c r="C76" s="131" t="s">
        <v>530</v>
      </c>
      <c r="D76" s="138" t="s">
        <v>531</v>
      </c>
      <c r="E76" s="193" t="s">
        <v>16</v>
      </c>
      <c r="F76" s="194"/>
      <c r="G76" s="193">
        <v>2</v>
      </c>
      <c r="H76" s="194">
        <v>4</v>
      </c>
      <c r="I76" s="192" t="s">
        <v>844</v>
      </c>
      <c r="J76" s="192" t="s">
        <v>16</v>
      </c>
      <c r="K76" s="192"/>
      <c r="L76" s="192" t="s">
        <v>16</v>
      </c>
      <c r="M76" s="192" t="s">
        <v>16</v>
      </c>
      <c r="N76" s="195" t="s">
        <v>530</v>
      </c>
      <c r="O76" s="194" t="s">
        <v>535</v>
      </c>
    </row>
    <row r="77" spans="1:15">
      <c r="D77" s="80"/>
    </row>
    <row r="78" spans="1:15">
      <c r="D78" s="80"/>
    </row>
    <row r="79" spans="1:15">
      <c r="D79" s="80"/>
    </row>
    <row r="80" spans="1:15">
      <c r="D80" s="80"/>
    </row>
    <row r="81" spans="4:4">
      <c r="D81" s="80"/>
    </row>
    <row r="82" spans="4:4">
      <c r="D82" s="80"/>
    </row>
    <row r="83" spans="4:4">
      <c r="D83" s="80"/>
    </row>
    <row r="84" spans="4:4">
      <c r="D84" s="80"/>
    </row>
    <row r="85" spans="4:4">
      <c r="D85" s="80"/>
    </row>
    <row r="86" spans="4:4">
      <c r="D86" s="80"/>
    </row>
    <row r="87" spans="4:4">
      <c r="D87" s="80"/>
    </row>
    <row r="88" spans="4:4">
      <c r="D88" s="80"/>
    </row>
    <row r="89" spans="4:4">
      <c r="D89" s="80"/>
    </row>
    <row r="90" spans="4:4">
      <c r="D90" s="80"/>
    </row>
    <row r="91" spans="4:4">
      <c r="D91" s="80"/>
    </row>
    <row r="92" spans="4:4">
      <c r="D92" s="80"/>
    </row>
    <row r="93" spans="4:4">
      <c r="D93" s="80"/>
    </row>
    <row r="94" spans="4:4">
      <c r="D94" s="80"/>
    </row>
    <row r="95" spans="4:4">
      <c r="D95" s="80"/>
    </row>
    <row r="96" spans="4:4">
      <c r="D96" s="80"/>
    </row>
    <row r="97" spans="4:4">
      <c r="D97" s="80"/>
    </row>
    <row r="98" spans="4:4">
      <c r="D98" s="80"/>
    </row>
    <row r="99" spans="4:4">
      <c r="D99" s="80"/>
    </row>
    <row r="100" spans="4:4">
      <c r="D100" s="80"/>
    </row>
    <row r="101" spans="4:4">
      <c r="D101" s="80"/>
    </row>
    <row r="102" spans="4:4">
      <c r="D102" s="80"/>
    </row>
    <row r="103" spans="4:4">
      <c r="D103" s="80"/>
    </row>
    <row r="104" spans="4:4">
      <c r="D104" s="80"/>
    </row>
    <row r="105" spans="4:4">
      <c r="D105" s="80"/>
    </row>
    <row r="106" spans="4:4">
      <c r="D106" s="80"/>
    </row>
    <row r="107" spans="4:4">
      <c r="D107" s="80"/>
    </row>
    <row r="108" spans="4:4">
      <c r="D108" s="80"/>
    </row>
    <row r="109" spans="4:4">
      <c r="D109" s="80"/>
    </row>
    <row r="110" spans="4:4">
      <c r="D110" s="80"/>
    </row>
    <row r="111" spans="4:4">
      <c r="D111" s="80"/>
    </row>
    <row r="112" spans="4:4">
      <c r="D112" s="80"/>
    </row>
    <row r="113" spans="4:4">
      <c r="D113" s="80"/>
    </row>
    <row r="114" spans="4:4">
      <c r="D114" s="80"/>
    </row>
    <row r="115" spans="4:4">
      <c r="D115" s="80"/>
    </row>
    <row r="116" spans="4:4">
      <c r="D116" s="80"/>
    </row>
    <row r="117" spans="4:4">
      <c r="D117" s="80"/>
    </row>
    <row r="118" spans="4:4">
      <c r="D118" s="80"/>
    </row>
    <row r="119" spans="4:4">
      <c r="D119" s="80"/>
    </row>
    <row r="120" spans="4:4">
      <c r="D120" s="80"/>
    </row>
    <row r="121" spans="4:4">
      <c r="D121" s="80"/>
    </row>
    <row r="122" spans="4:4">
      <c r="D122" s="80"/>
    </row>
    <row r="123" spans="4:4">
      <c r="D123" s="80"/>
    </row>
    <row r="124" spans="4:4">
      <c r="D124" s="80"/>
    </row>
    <row r="125" spans="4:4">
      <c r="D125" s="80"/>
    </row>
    <row r="126" spans="4:4">
      <c r="D126" s="80"/>
    </row>
    <row r="127" spans="4:4">
      <c r="D127" s="80"/>
    </row>
    <row r="128" spans="4:4">
      <c r="D128" s="80"/>
    </row>
    <row r="129" spans="4:4">
      <c r="D129" s="80"/>
    </row>
    <row r="130" spans="4:4">
      <c r="D130" s="80"/>
    </row>
  </sheetData>
  <mergeCells count="10">
    <mergeCell ref="I7:I8"/>
    <mergeCell ref="J7:M7"/>
    <mergeCell ref="N7:N8"/>
    <mergeCell ref="O7:O8"/>
    <mergeCell ref="A7:A8"/>
    <mergeCell ref="B7:B8"/>
    <mergeCell ref="C7:C8"/>
    <mergeCell ref="D7:D8"/>
    <mergeCell ref="E7:E8"/>
    <mergeCell ref="F7:H7"/>
  </mergeCells>
  <phoneticPr fontId="39" type="noConversion"/>
  <dataValidations count="1">
    <dataValidation type="list" allowBlank="1" showInputMessage="1" showErrorMessage="1" sqref="J10:M76 E10:E76" xr:uid="{00000000-0002-0000-1900-000000000000}">
      <formula1>$A$4:$A$5</formula1>
    </dataValidation>
  </dataValidations>
  <hyperlinks>
    <hyperlink ref="P1" location="'Daftar Tabel'!A1" display="&lt;&lt;&lt; Daftar Tabel" xr:uid="{00000000-0004-0000-1900-000000000000}"/>
  </hyperlinks>
  <pageMargins left="0.7" right="0.7" top="0.75" bottom="0.75" header="0.3" footer="0.3"/>
  <pageSetup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V16"/>
  <sheetViews>
    <sheetView workbookViewId="0">
      <pane xSplit="1" ySplit="4" topLeftCell="B5" activePane="bottomRight" state="frozen"/>
      <selection pane="topRight"/>
      <selection pane="bottomLeft"/>
      <selection pane="bottomRight" activeCell="F5" sqref="F5:F12"/>
    </sheetView>
  </sheetViews>
  <sheetFormatPr defaultColWidth="9" defaultRowHeight="15"/>
  <cols>
    <col min="1" max="1" width="5.5703125" style="1" customWidth="1"/>
    <col min="2" max="2" width="16.5703125" style="1" customWidth="1"/>
    <col min="3" max="3" width="25.5703125" style="1" customWidth="1"/>
    <col min="4" max="4" width="16.28515625" style="1" customWidth="1"/>
    <col min="5" max="5" width="14.42578125" style="1" customWidth="1"/>
    <col min="6" max="6" width="12.7109375" style="1" customWidth="1"/>
    <col min="7" max="7" width="14.5703125" style="1" customWidth="1"/>
    <col min="8" max="256" width="8.85546875" style="1" customWidth="1"/>
  </cols>
  <sheetData>
    <row r="1" spans="1:256">
      <c r="A1" s="164" t="s">
        <v>157</v>
      </c>
      <c r="B1" s="146"/>
      <c r="C1" s="146"/>
      <c r="D1" s="146"/>
      <c r="E1" s="146"/>
      <c r="F1" s="146"/>
      <c r="G1" s="39" t="s">
        <v>14</v>
      </c>
    </row>
    <row r="2" spans="1:256">
      <c r="A2" s="164"/>
      <c r="B2" s="146"/>
      <c r="C2" s="146"/>
      <c r="D2" s="146"/>
      <c r="E2" s="146"/>
      <c r="F2" s="146"/>
    </row>
    <row r="3" spans="1:256" ht="39.6" customHeight="1">
      <c r="A3" s="222" t="s">
        <v>17</v>
      </c>
      <c r="B3" s="222" t="s">
        <v>158</v>
      </c>
      <c r="C3" s="222" t="s">
        <v>44</v>
      </c>
      <c r="D3" s="222" t="s">
        <v>159</v>
      </c>
      <c r="E3" s="222" t="s">
        <v>160</v>
      </c>
      <c r="F3" s="222" t="s">
        <v>161</v>
      </c>
    </row>
    <row r="4" spans="1:256">
      <c r="A4" s="148">
        <v>1</v>
      </c>
      <c r="B4" s="148">
        <v>2</v>
      </c>
      <c r="C4" s="148">
        <v>3</v>
      </c>
      <c r="D4" s="148">
        <v>4</v>
      </c>
      <c r="E4" s="148">
        <v>5</v>
      </c>
      <c r="F4" s="148">
        <v>6</v>
      </c>
    </row>
    <row r="5" spans="1:256" ht="180">
      <c r="A5" s="219">
        <v>1</v>
      </c>
      <c r="B5" s="229" t="s">
        <v>873</v>
      </c>
      <c r="C5" s="223" t="s">
        <v>640</v>
      </c>
      <c r="D5" s="224" t="s">
        <v>836</v>
      </c>
      <c r="E5" s="224" t="s">
        <v>874</v>
      </c>
      <c r="F5" s="248">
        <v>2018</v>
      </c>
    </row>
    <row r="6" spans="1:256" ht="150">
      <c r="A6" s="219">
        <v>2</v>
      </c>
      <c r="B6" s="229" t="s">
        <v>864</v>
      </c>
      <c r="C6" s="224" t="s">
        <v>450</v>
      </c>
      <c r="D6" s="224" t="s">
        <v>865</v>
      </c>
      <c r="E6" s="224" t="s">
        <v>866</v>
      </c>
      <c r="F6" s="248">
        <v>2017</v>
      </c>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165">
      <c r="A7" s="219">
        <v>3</v>
      </c>
      <c r="B7" s="232" t="s">
        <v>875</v>
      </c>
      <c r="C7" s="220" t="s">
        <v>457</v>
      </c>
      <c r="D7" s="224" t="s">
        <v>422</v>
      </c>
      <c r="E7" s="224" t="s">
        <v>876</v>
      </c>
      <c r="F7" s="248">
        <v>2019</v>
      </c>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pans="1:256" ht="135">
      <c r="A8" s="219">
        <v>4</v>
      </c>
      <c r="B8" s="90" t="s">
        <v>877</v>
      </c>
      <c r="C8" s="224" t="s">
        <v>448</v>
      </c>
      <c r="D8" s="224" t="s">
        <v>837</v>
      </c>
      <c r="E8" s="224" t="s">
        <v>878</v>
      </c>
      <c r="F8" s="248">
        <v>2018</v>
      </c>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pans="1:256" ht="105">
      <c r="A9" s="219">
        <v>5</v>
      </c>
      <c r="B9" s="226" t="s">
        <v>879</v>
      </c>
      <c r="C9" s="220" t="s">
        <v>456</v>
      </c>
      <c r="D9" s="224" t="s">
        <v>831</v>
      </c>
      <c r="E9" s="224" t="s">
        <v>880</v>
      </c>
      <c r="F9" s="248">
        <v>2017</v>
      </c>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c r="ID9" s="52"/>
      <c r="IE9" s="52"/>
      <c r="IF9" s="52"/>
      <c r="IG9" s="52"/>
      <c r="IH9" s="52"/>
      <c r="II9" s="52"/>
      <c r="IJ9" s="52"/>
      <c r="IK9" s="52"/>
      <c r="IL9" s="52"/>
      <c r="IM9" s="52"/>
      <c r="IN9" s="52"/>
      <c r="IO9" s="52"/>
      <c r="IP9" s="52"/>
      <c r="IQ9" s="52"/>
      <c r="IR9" s="52"/>
      <c r="IS9" s="52"/>
      <c r="IT9" s="52"/>
      <c r="IU9" s="52"/>
      <c r="IV9" s="52"/>
    </row>
    <row r="10" spans="1:256" ht="105">
      <c r="A10" s="219">
        <v>6</v>
      </c>
      <c r="B10" s="229" t="s">
        <v>882</v>
      </c>
      <c r="C10" s="227" t="s">
        <v>458</v>
      </c>
      <c r="D10" s="224" t="s">
        <v>881</v>
      </c>
      <c r="E10" s="230" t="s">
        <v>883</v>
      </c>
      <c r="F10" s="248">
        <v>2018</v>
      </c>
    </row>
    <row r="11" spans="1:256" ht="180">
      <c r="A11" s="219">
        <v>7</v>
      </c>
      <c r="B11" s="230" t="s">
        <v>884</v>
      </c>
      <c r="C11" s="231" t="s">
        <v>449</v>
      </c>
      <c r="D11" s="224" t="s">
        <v>885</v>
      </c>
      <c r="E11" s="224" t="s">
        <v>886</v>
      </c>
      <c r="F11" s="248">
        <v>2018</v>
      </c>
    </row>
    <row r="12" spans="1:256" ht="120">
      <c r="A12" s="219">
        <v>8</v>
      </c>
      <c r="B12" s="230" t="s">
        <v>887</v>
      </c>
      <c r="C12" s="223" t="s">
        <v>539</v>
      </c>
      <c r="D12" s="224" t="s">
        <v>425</v>
      </c>
      <c r="E12" s="224" t="s">
        <v>888</v>
      </c>
      <c r="F12" s="248">
        <v>2017</v>
      </c>
    </row>
    <row r="13" spans="1:256">
      <c r="IQ13"/>
      <c r="IR13"/>
      <c r="IS13"/>
      <c r="IT13"/>
      <c r="IU13"/>
      <c r="IV13"/>
    </row>
    <row r="14" spans="1:256">
      <c r="IQ14"/>
      <c r="IR14"/>
      <c r="IS14"/>
      <c r="IT14"/>
      <c r="IU14"/>
      <c r="IV14"/>
    </row>
    <row r="15" spans="1:256">
      <c r="IQ15"/>
      <c r="IR15"/>
      <c r="IS15"/>
      <c r="IT15"/>
      <c r="IU15"/>
      <c r="IV15"/>
    </row>
    <row r="16" spans="1:256">
      <c r="IQ16"/>
      <c r="IR16"/>
      <c r="IS16"/>
      <c r="IT16"/>
      <c r="IU16"/>
      <c r="IV16"/>
    </row>
  </sheetData>
  <hyperlinks>
    <hyperlink ref="G1" location="'Daftar Tabel'!A1" display="&lt;&lt;&lt; Daftar Tabel" xr:uid="{00000000-0004-0000-1A00-000000000000}"/>
  </hyperlinks>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V12"/>
  <sheetViews>
    <sheetView zoomScale="80" zoomScaleNormal="80" workbookViewId="0">
      <pane xSplit="1" ySplit="5" topLeftCell="B9" activePane="bottomRight" state="frozen"/>
      <selection pane="topRight"/>
      <selection pane="bottomLeft"/>
      <selection pane="bottomRight" activeCell="F16" sqref="F16"/>
    </sheetView>
  </sheetViews>
  <sheetFormatPr defaultColWidth="9" defaultRowHeight="15"/>
  <cols>
    <col min="1" max="1" width="5.5703125" style="1" customWidth="1"/>
    <col min="2" max="2" width="20" style="1" customWidth="1"/>
    <col min="3" max="6" width="9.7109375" style="1" customWidth="1"/>
    <col min="7" max="7" width="23.140625" style="1" customWidth="1"/>
    <col min="8" max="8" width="14.5703125" style="1" customWidth="1"/>
    <col min="9" max="256" width="8.85546875" style="1" customWidth="1"/>
  </cols>
  <sheetData>
    <row r="1" spans="1:8">
      <c r="A1" s="164" t="s">
        <v>162</v>
      </c>
      <c r="B1" s="146"/>
      <c r="C1" s="146"/>
      <c r="D1" s="146"/>
      <c r="E1" s="146"/>
      <c r="F1" s="146"/>
      <c r="G1" s="146"/>
      <c r="H1" s="39" t="s">
        <v>14</v>
      </c>
    </row>
    <row r="2" spans="1:8">
      <c r="A2" s="164"/>
      <c r="B2" s="146"/>
      <c r="C2" s="146"/>
      <c r="D2" s="146"/>
      <c r="E2" s="146"/>
      <c r="F2" s="146"/>
      <c r="G2" s="146"/>
    </row>
    <row r="3" spans="1:8" ht="33.6" customHeight="1">
      <c r="A3" s="294" t="s">
        <v>17</v>
      </c>
      <c r="B3" s="294" t="s">
        <v>163</v>
      </c>
      <c r="C3" s="318" t="s">
        <v>164</v>
      </c>
      <c r="D3" s="319"/>
      <c r="E3" s="319"/>
      <c r="F3" s="320"/>
      <c r="G3" s="294" t="s">
        <v>165</v>
      </c>
    </row>
    <row r="4" spans="1:8" ht="21.95" customHeight="1">
      <c r="A4" s="295"/>
      <c r="B4" s="295"/>
      <c r="C4" s="196" t="s">
        <v>166</v>
      </c>
      <c r="D4" s="171" t="s">
        <v>167</v>
      </c>
      <c r="E4" s="171" t="s">
        <v>168</v>
      </c>
      <c r="F4" s="171" t="s">
        <v>169</v>
      </c>
      <c r="G4" s="295"/>
    </row>
    <row r="5" spans="1:8">
      <c r="A5" s="148">
        <v>1</v>
      </c>
      <c r="B5" s="148">
        <v>2</v>
      </c>
      <c r="C5" s="148">
        <v>3</v>
      </c>
      <c r="D5" s="148">
        <v>4</v>
      </c>
      <c r="E5" s="148">
        <v>5</v>
      </c>
      <c r="F5" s="148">
        <v>6</v>
      </c>
      <c r="G5" s="148">
        <v>7</v>
      </c>
    </row>
    <row r="6" spans="1:8" ht="89.25">
      <c r="A6" s="159">
        <v>1</v>
      </c>
      <c r="B6" s="172" t="s">
        <v>850</v>
      </c>
      <c r="C6" s="160">
        <v>75.8</v>
      </c>
      <c r="D6" s="160">
        <v>24.2</v>
      </c>
      <c r="E6" s="160">
        <v>0</v>
      </c>
      <c r="F6" s="160">
        <v>0</v>
      </c>
      <c r="G6" s="179" t="s">
        <v>871</v>
      </c>
    </row>
    <row r="7" spans="1:8" ht="102">
      <c r="A7" s="159">
        <v>2</v>
      </c>
      <c r="B7" s="172" t="s">
        <v>851</v>
      </c>
      <c r="C7" s="160">
        <v>79.599999999999994</v>
      </c>
      <c r="D7" s="160">
        <v>20.37</v>
      </c>
      <c r="E7" s="160">
        <v>0</v>
      </c>
      <c r="F7" s="160">
        <v>0</v>
      </c>
      <c r="G7" s="179" t="s">
        <v>872</v>
      </c>
    </row>
    <row r="8" spans="1:8" ht="114.75">
      <c r="A8" s="159">
        <v>3</v>
      </c>
      <c r="B8" s="172" t="s">
        <v>852</v>
      </c>
      <c r="C8" s="160">
        <v>78.599999999999994</v>
      </c>
      <c r="D8" s="160">
        <v>21.4</v>
      </c>
      <c r="E8" s="160">
        <v>0</v>
      </c>
      <c r="F8" s="160">
        <v>0</v>
      </c>
      <c r="G8" s="179" t="s">
        <v>907</v>
      </c>
    </row>
    <row r="9" spans="1:8" ht="89.25">
      <c r="A9" s="159">
        <v>4</v>
      </c>
      <c r="B9" s="172" t="s">
        <v>853</v>
      </c>
      <c r="C9" s="160">
        <v>76</v>
      </c>
      <c r="D9" s="160">
        <v>21.3</v>
      </c>
      <c r="E9" s="160">
        <v>2.7</v>
      </c>
      <c r="F9" s="160">
        <v>0</v>
      </c>
      <c r="G9" s="179" t="s">
        <v>908</v>
      </c>
    </row>
    <row r="10" spans="1:8" ht="76.5">
      <c r="A10" s="159">
        <v>5</v>
      </c>
      <c r="B10" s="172" t="s">
        <v>854</v>
      </c>
      <c r="C10" s="160">
        <v>75.2</v>
      </c>
      <c r="D10" s="160">
        <v>13.3</v>
      </c>
      <c r="E10" s="160">
        <v>9.6999999999999993</v>
      </c>
      <c r="F10" s="160">
        <v>1.8</v>
      </c>
      <c r="G10" s="179" t="s">
        <v>909</v>
      </c>
    </row>
    <row r="11" spans="1:8">
      <c r="A11" s="321" t="s">
        <v>40</v>
      </c>
      <c r="B11" s="322"/>
      <c r="C11" s="198">
        <f>SUM(C6:C10)</f>
        <v>385.2</v>
      </c>
      <c r="D11" s="198">
        <f>SUM(D6:D10)</f>
        <v>100.57</v>
      </c>
      <c r="E11" s="198">
        <f>SUM(E6:E10)</f>
        <v>12.399999999999999</v>
      </c>
      <c r="F11" s="198">
        <f>SUM(F6:F10)</f>
        <v>1.8</v>
      </c>
      <c r="G11" s="199"/>
    </row>
    <row r="12" spans="1:8">
      <c r="C12" s="52"/>
      <c r="D12" s="52"/>
      <c r="E12" s="52"/>
      <c r="F12" s="52"/>
    </row>
  </sheetData>
  <mergeCells count="5">
    <mergeCell ref="A3:A4"/>
    <mergeCell ref="B3:B4"/>
    <mergeCell ref="C3:F3"/>
    <mergeCell ref="G3:G4"/>
    <mergeCell ref="A11:B11"/>
  </mergeCells>
  <hyperlinks>
    <hyperlink ref="H1" location="'Daftar Tabel'!A1" display="&lt;&lt;&lt; Daftar Tabel"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V12"/>
  <sheetViews>
    <sheetView zoomScale="150" zoomScaleNormal="150" workbookViewId="0">
      <pane xSplit="1" ySplit="4" topLeftCell="B5" activePane="bottomRight" state="frozen"/>
      <selection pane="topRight"/>
      <selection pane="bottomLeft"/>
      <selection pane="bottomRight" activeCell="A13" sqref="A13:XFD17"/>
    </sheetView>
  </sheetViews>
  <sheetFormatPr defaultColWidth="9" defaultRowHeight="15"/>
  <cols>
    <col min="1" max="1" width="5.5703125" style="1" customWidth="1"/>
    <col min="2" max="2" width="28.42578125" style="1" customWidth="1"/>
    <col min="3" max="3" width="14.140625" style="1" customWidth="1"/>
    <col min="4" max="4" width="16.28515625" style="1" customWidth="1"/>
    <col min="5" max="5" width="14.42578125" style="1" customWidth="1"/>
    <col min="6" max="6" width="12.7109375" style="1" customWidth="1"/>
    <col min="7" max="7" width="14.5703125" style="1" customWidth="1"/>
    <col min="8" max="256" width="8.85546875" style="1" customWidth="1"/>
  </cols>
  <sheetData>
    <row r="1" spans="1:7">
      <c r="A1" s="164" t="s">
        <v>170</v>
      </c>
      <c r="B1" s="146"/>
      <c r="C1" s="146"/>
      <c r="D1" s="146"/>
      <c r="E1" s="146"/>
      <c r="F1" s="146"/>
      <c r="G1" s="39" t="s">
        <v>14</v>
      </c>
    </row>
    <row r="2" spans="1:7">
      <c r="A2" s="164"/>
      <c r="B2" s="146"/>
      <c r="C2" s="146"/>
      <c r="D2" s="146"/>
      <c r="E2" s="146"/>
      <c r="F2" s="146"/>
    </row>
    <row r="3" spans="1:7" ht="39.6" customHeight="1">
      <c r="A3" s="171" t="s">
        <v>17</v>
      </c>
      <c r="B3" s="196" t="s">
        <v>44</v>
      </c>
      <c r="C3" s="171" t="s">
        <v>171</v>
      </c>
      <c r="D3" s="171" t="s">
        <v>172</v>
      </c>
      <c r="E3" s="171" t="s">
        <v>173</v>
      </c>
      <c r="F3" s="171" t="s">
        <v>161</v>
      </c>
    </row>
    <row r="4" spans="1:7">
      <c r="A4" s="148">
        <v>1</v>
      </c>
      <c r="B4" s="148">
        <v>2</v>
      </c>
      <c r="C4" s="148">
        <v>3</v>
      </c>
      <c r="D4" s="148">
        <v>4</v>
      </c>
      <c r="E4" s="148">
        <v>5</v>
      </c>
      <c r="F4" s="148">
        <v>6</v>
      </c>
    </row>
    <row r="5" spans="1:7" ht="38.25">
      <c r="A5" s="239">
        <v>1</v>
      </c>
      <c r="B5" s="181" t="s">
        <v>456</v>
      </c>
      <c r="C5" s="181" t="s">
        <v>916</v>
      </c>
      <c r="D5" s="181" t="s">
        <v>917</v>
      </c>
      <c r="E5" s="181" t="s">
        <v>918</v>
      </c>
      <c r="F5" s="181">
        <v>2017</v>
      </c>
    </row>
    <row r="6" spans="1:7" ht="38.25">
      <c r="A6" s="239">
        <v>2</v>
      </c>
      <c r="B6" s="240" t="s">
        <v>457</v>
      </c>
      <c r="C6" s="181" t="s">
        <v>650</v>
      </c>
      <c r="D6" s="181" t="s">
        <v>919</v>
      </c>
      <c r="E6" s="181" t="s">
        <v>918</v>
      </c>
      <c r="F6" s="181">
        <v>2018</v>
      </c>
    </row>
    <row r="7" spans="1:7" ht="38.25">
      <c r="A7" s="239">
        <v>3</v>
      </c>
      <c r="B7" s="238" t="s">
        <v>640</v>
      </c>
      <c r="C7" s="181" t="s">
        <v>920</v>
      </c>
      <c r="D7" s="181" t="s">
        <v>921</v>
      </c>
      <c r="E7" s="181" t="s">
        <v>918</v>
      </c>
      <c r="F7" s="181">
        <v>2018</v>
      </c>
    </row>
    <row r="8" spans="1:7" ht="38.25">
      <c r="A8" s="239">
        <v>4</v>
      </c>
      <c r="B8" s="240" t="s">
        <v>458</v>
      </c>
      <c r="C8" s="181" t="s">
        <v>650</v>
      </c>
      <c r="D8" s="181" t="s">
        <v>922</v>
      </c>
      <c r="E8" s="181" t="s">
        <v>925</v>
      </c>
      <c r="F8" s="181">
        <v>2018</v>
      </c>
    </row>
    <row r="9" spans="1:7" ht="38.25">
      <c r="A9" s="239">
        <v>5</v>
      </c>
      <c r="B9" s="197" t="s">
        <v>449</v>
      </c>
      <c r="C9" s="181" t="s">
        <v>436</v>
      </c>
      <c r="D9" s="181" t="s">
        <v>923</v>
      </c>
      <c r="E9" s="181" t="s">
        <v>925</v>
      </c>
      <c r="F9" s="181">
        <v>2018</v>
      </c>
    </row>
    <row r="10" spans="1:7" ht="38.25">
      <c r="A10" s="159">
        <v>6</v>
      </c>
      <c r="B10" s="93" t="s">
        <v>635</v>
      </c>
      <c r="C10" s="181" t="s">
        <v>650</v>
      </c>
      <c r="D10" s="181" t="s">
        <v>924</v>
      </c>
      <c r="E10" s="181" t="s">
        <v>925</v>
      </c>
      <c r="F10" s="181">
        <v>2018</v>
      </c>
    </row>
    <row r="11" spans="1:7" ht="38.25">
      <c r="A11" s="159">
        <v>7</v>
      </c>
      <c r="B11" s="93" t="s">
        <v>450</v>
      </c>
      <c r="C11" s="181" t="s">
        <v>436</v>
      </c>
      <c r="D11" s="181" t="s">
        <v>926</v>
      </c>
      <c r="E11" s="181" t="s">
        <v>925</v>
      </c>
      <c r="F11" s="181">
        <v>2017</v>
      </c>
    </row>
    <row r="12" spans="1:7">
      <c r="A12" s="159">
        <v>8</v>
      </c>
      <c r="B12" s="181"/>
      <c r="C12" s="181"/>
      <c r="D12" s="181"/>
      <c r="E12" s="181"/>
      <c r="F12" s="181"/>
    </row>
  </sheetData>
  <hyperlinks>
    <hyperlink ref="G1" location="'Daftar Tabel'!A1" display="&lt;&lt;&lt; Daftar Tabel" xr:uid="{00000000-0004-0000-1C00-000000000000}"/>
  </hyperlink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topLeftCell="A13" zoomScale="120" zoomScaleNormal="120" workbookViewId="0">
      <selection activeCell="B25" sqref="B25"/>
    </sheetView>
  </sheetViews>
  <sheetFormatPr defaultColWidth="9" defaultRowHeight="15"/>
  <cols>
    <col min="1" max="1" width="5.5703125" customWidth="1"/>
    <col min="2" max="3" width="17.85546875" customWidth="1"/>
    <col min="4" max="4" width="27.42578125" customWidth="1"/>
    <col min="5" max="7" width="17.85546875" customWidth="1"/>
    <col min="8" max="8" width="14.5703125" customWidth="1"/>
    <col min="9" max="256" width="10" customWidth="1"/>
  </cols>
  <sheetData>
    <row r="1" spans="1:8">
      <c r="A1" s="1" t="s">
        <v>262</v>
      </c>
      <c r="B1" s="1"/>
      <c r="C1" s="1"/>
      <c r="D1" s="1"/>
      <c r="E1" s="1"/>
      <c r="F1" s="1"/>
      <c r="G1" s="1"/>
      <c r="H1" s="39" t="s">
        <v>14</v>
      </c>
    </row>
    <row r="2" spans="1:8" hidden="1">
      <c r="A2" s="1"/>
      <c r="B2" s="1"/>
      <c r="C2" s="1"/>
      <c r="D2" s="1"/>
      <c r="E2" s="1"/>
      <c r="F2" s="1"/>
      <c r="G2" s="1"/>
    </row>
    <row r="3" spans="1:8" hidden="1">
      <c r="A3" s="1"/>
      <c r="B3" s="1" t="s">
        <v>263</v>
      </c>
      <c r="C3" s="1"/>
      <c r="D3" s="1"/>
      <c r="E3" s="1"/>
      <c r="F3" s="1"/>
      <c r="G3" s="1"/>
    </row>
    <row r="4" spans="1:8" hidden="1">
      <c r="A4" s="1"/>
      <c r="B4" s="1"/>
      <c r="C4" s="1"/>
      <c r="D4" s="1"/>
      <c r="E4" s="1"/>
      <c r="F4" s="1"/>
      <c r="G4" s="1"/>
    </row>
    <row r="5" spans="1:8" hidden="1">
      <c r="A5" s="1"/>
      <c r="B5" s="1" t="s">
        <v>264</v>
      </c>
      <c r="C5" s="1"/>
      <c r="D5" s="1"/>
      <c r="E5" s="1"/>
      <c r="F5" s="1"/>
      <c r="G5" s="1"/>
    </row>
    <row r="6" spans="1:8" hidden="1">
      <c r="A6" s="1"/>
      <c r="B6" s="1" t="s">
        <v>265</v>
      </c>
      <c r="C6" s="1"/>
      <c r="D6" s="1"/>
      <c r="E6" s="1"/>
      <c r="F6" s="1"/>
      <c r="G6" s="1"/>
    </row>
    <row r="7" spans="1:8" hidden="1">
      <c r="A7" s="1"/>
      <c r="B7" s="1" t="s">
        <v>266</v>
      </c>
      <c r="C7" s="1"/>
      <c r="D7" s="1"/>
      <c r="E7" s="1"/>
      <c r="F7" s="1"/>
      <c r="G7" s="1"/>
    </row>
    <row r="8" spans="1:8" hidden="1">
      <c r="A8" s="1"/>
      <c r="B8" s="1" t="s">
        <v>267</v>
      </c>
      <c r="C8" s="1"/>
      <c r="D8" s="1"/>
      <c r="E8" s="1"/>
      <c r="F8" s="1"/>
      <c r="G8" s="1"/>
    </row>
    <row r="9" spans="1:8" hidden="1">
      <c r="A9" s="1"/>
      <c r="B9" s="1" t="s">
        <v>268</v>
      </c>
      <c r="C9" s="1"/>
      <c r="D9" s="1"/>
      <c r="E9" s="1"/>
      <c r="F9" s="1"/>
      <c r="G9" s="1"/>
    </row>
    <row r="10" spans="1:8" hidden="1">
      <c r="A10" s="1"/>
      <c r="B10" s="1" t="s">
        <v>269</v>
      </c>
      <c r="C10" s="1"/>
      <c r="D10" s="1"/>
      <c r="E10" s="1"/>
      <c r="F10" s="1"/>
      <c r="G10" s="1"/>
    </row>
    <row r="11" spans="1:8" hidden="1">
      <c r="A11" s="1"/>
      <c r="B11" s="1" t="s">
        <v>270</v>
      </c>
      <c r="C11" s="1"/>
      <c r="D11" s="1"/>
      <c r="E11" s="1"/>
      <c r="F11" s="1"/>
      <c r="G11" s="1"/>
    </row>
    <row r="12" spans="1:8" hidden="1">
      <c r="A12" s="1"/>
      <c r="B12" s="1" t="s">
        <v>271</v>
      </c>
      <c r="C12" s="1"/>
      <c r="D12" s="1"/>
      <c r="E12" s="1"/>
      <c r="F12" s="1"/>
      <c r="G12" s="1"/>
    </row>
    <row r="13" spans="1:8">
      <c r="A13" s="1"/>
      <c r="B13" s="1"/>
      <c r="C13" s="1"/>
      <c r="D13" s="1"/>
      <c r="E13" s="1"/>
      <c r="F13" s="1"/>
      <c r="G13" s="1"/>
    </row>
    <row r="14" spans="1:8" ht="26.1" customHeight="1">
      <c r="A14" s="257" t="s">
        <v>115</v>
      </c>
      <c r="B14" s="257" t="s">
        <v>272</v>
      </c>
      <c r="C14" s="257" t="s">
        <v>273</v>
      </c>
      <c r="D14" s="259" t="s">
        <v>274</v>
      </c>
      <c r="E14" s="260"/>
      <c r="F14" s="261"/>
      <c r="G14" s="257" t="s">
        <v>275</v>
      </c>
    </row>
    <row r="15" spans="1:8">
      <c r="A15" s="258"/>
      <c r="B15" s="258"/>
      <c r="C15" s="258"/>
      <c r="D15" s="40" t="s">
        <v>276</v>
      </c>
      <c r="E15" s="40" t="s">
        <v>277</v>
      </c>
      <c r="F15" s="40" t="s">
        <v>278</v>
      </c>
      <c r="G15" s="258"/>
    </row>
    <row r="16" spans="1:8">
      <c r="A16" s="41">
        <v>1</v>
      </c>
      <c r="B16" s="41">
        <v>2</v>
      </c>
      <c r="C16" s="41">
        <v>2</v>
      </c>
      <c r="D16" s="41">
        <v>3</v>
      </c>
      <c r="E16" s="41"/>
      <c r="F16" s="41">
        <v>4</v>
      </c>
      <c r="G16" s="41">
        <v>8</v>
      </c>
    </row>
    <row r="17" spans="1:10" ht="38.25">
      <c r="A17" s="42">
        <v>1</v>
      </c>
      <c r="B17" s="43" t="s">
        <v>899</v>
      </c>
      <c r="C17" s="44" t="s">
        <v>900</v>
      </c>
      <c r="D17" s="44" t="s">
        <v>267</v>
      </c>
      <c r="E17" s="57" t="s">
        <v>892</v>
      </c>
      <c r="F17" s="43" t="s">
        <v>906</v>
      </c>
      <c r="G17" s="43">
        <v>220</v>
      </c>
    </row>
    <row r="18" spans="1:10" ht="38.25">
      <c r="A18" s="42">
        <v>2</v>
      </c>
      <c r="B18" s="43" t="s">
        <v>899</v>
      </c>
      <c r="C18" s="44" t="s">
        <v>902</v>
      </c>
      <c r="D18" s="44" t="s">
        <v>267</v>
      </c>
      <c r="E18" s="57" t="s">
        <v>904</v>
      </c>
      <c r="F18" s="236">
        <v>44809</v>
      </c>
      <c r="G18" s="43">
        <v>192</v>
      </c>
    </row>
    <row r="19" spans="1:10" ht="38.25">
      <c r="A19" s="42">
        <v>3</v>
      </c>
      <c r="B19" s="43" t="s">
        <v>899</v>
      </c>
      <c r="C19" s="44" t="s">
        <v>903</v>
      </c>
      <c r="D19" s="44" t="s">
        <v>267</v>
      </c>
      <c r="E19" s="57" t="s">
        <v>905</v>
      </c>
      <c r="F19" s="236">
        <v>45203</v>
      </c>
      <c r="G19" s="43">
        <v>209</v>
      </c>
    </row>
    <row r="20" spans="1:10">
      <c r="A20" s="42">
        <v>4</v>
      </c>
      <c r="B20" s="43"/>
      <c r="C20" s="43"/>
      <c r="D20" s="44"/>
      <c r="E20" s="43"/>
      <c r="F20" s="43"/>
      <c r="G20" s="43"/>
    </row>
    <row r="24" spans="1:10" ht="23.25">
      <c r="D24" s="235"/>
      <c r="E24" s="235"/>
      <c r="F24" s="235"/>
      <c r="G24" s="235"/>
      <c r="H24" s="235"/>
      <c r="I24" s="235"/>
      <c r="J24" s="235"/>
    </row>
  </sheetData>
  <protectedRanges>
    <protectedRange sqref="D24:E24" name="Nama Program Studi_1"/>
  </protectedRanges>
  <mergeCells count="5">
    <mergeCell ref="A14:A15"/>
    <mergeCell ref="B14:B15"/>
    <mergeCell ref="C14:C15"/>
    <mergeCell ref="D14:F14"/>
    <mergeCell ref="G14:G15"/>
  </mergeCells>
  <dataValidations count="2">
    <dataValidation type="list" allowBlank="1" showInputMessage="1" showErrorMessage="1" sqref="D17:D20" xr:uid="{00000000-0002-0000-0200-000000000000}">
      <formula1>$B$4:$B$12</formula1>
    </dataValidation>
    <dataValidation allowBlank="1" showInputMessage="1" showErrorMessage="1" sqref="D24" xr:uid="{00000000-0002-0000-0200-000001000000}"/>
  </dataValidations>
  <hyperlinks>
    <hyperlink ref="H1" location="'Daftar Tabel'!A1" display="&lt;&lt;&lt; Daftar Tabel" xr:uid="{00000000-0004-0000-0200-000000000000}"/>
  </hyperlinks>
  <pageMargins left="0.7" right="0.7" top="0.75" bottom="0.75" header="0.3" footer="0.3"/>
  <pageSetup orientation="portrait" horizontalDpi="360" verticalDpi="36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V18"/>
  <sheetViews>
    <sheetView workbookViewId="0">
      <pane xSplit="1" ySplit="5" topLeftCell="B6" activePane="bottomRight" state="frozen"/>
      <selection pane="topRight"/>
      <selection pane="bottomLeft"/>
      <selection pane="bottomRight" activeCell="J20" sqref="J20"/>
    </sheetView>
  </sheetViews>
  <sheetFormatPr defaultColWidth="9" defaultRowHeight="15"/>
  <cols>
    <col min="1" max="1" width="5.5703125" style="1" customWidth="1"/>
    <col min="2" max="2" width="16.5703125" style="1" customWidth="1"/>
    <col min="3" max="3" width="14.140625" style="1" customWidth="1"/>
    <col min="4" max="4" width="16.28515625" style="1" customWidth="1"/>
    <col min="5" max="5" width="14.42578125" style="1" customWidth="1"/>
    <col min="6" max="6" width="12.7109375" style="1" customWidth="1"/>
    <col min="7" max="7" width="14.5703125" style="1" customWidth="1"/>
    <col min="8" max="256" width="8.85546875" style="1" customWidth="1"/>
  </cols>
  <sheetData>
    <row r="1" spans="1:7">
      <c r="A1" s="58" t="s">
        <v>174</v>
      </c>
      <c r="G1" s="39" t="s">
        <v>14</v>
      </c>
    </row>
    <row r="2" spans="1:7">
      <c r="A2" s="58"/>
    </row>
    <row r="3" spans="1:7">
      <c r="A3" s="63" t="s">
        <v>175</v>
      </c>
    </row>
    <row r="4" spans="1:7" ht="44.1" customHeight="1">
      <c r="A4" s="62" t="s">
        <v>17</v>
      </c>
      <c r="B4" s="74" t="s">
        <v>44</v>
      </c>
      <c r="C4" s="62" t="s">
        <v>171</v>
      </c>
      <c r="D4" s="62" t="s">
        <v>172</v>
      </c>
      <c r="E4" s="62" t="s">
        <v>176</v>
      </c>
      <c r="F4" s="62" t="s">
        <v>161</v>
      </c>
    </row>
    <row r="5" spans="1:7">
      <c r="A5" s="45">
        <v>1</v>
      </c>
      <c r="B5" s="45">
        <v>2</v>
      </c>
      <c r="C5" s="45">
        <v>3</v>
      </c>
      <c r="D5" s="45">
        <v>4</v>
      </c>
      <c r="E5" s="45">
        <v>5</v>
      </c>
      <c r="F5" s="45">
        <v>6</v>
      </c>
    </row>
    <row r="6" spans="1:7">
      <c r="A6" s="42">
        <v>1</v>
      </c>
      <c r="B6" s="57"/>
      <c r="C6" s="43"/>
      <c r="D6" s="43"/>
      <c r="E6" s="43"/>
      <c r="F6" s="43"/>
    </row>
    <row r="7" spans="1:7">
      <c r="A7" s="42">
        <v>2</v>
      </c>
      <c r="B7" s="57"/>
      <c r="C7" s="43"/>
      <c r="D7" s="43"/>
      <c r="E7" s="43"/>
      <c r="F7" s="43"/>
    </row>
    <row r="8" spans="1:7">
      <c r="A8" s="42">
        <v>3</v>
      </c>
      <c r="B8" s="57"/>
      <c r="C8" s="43"/>
      <c r="D8" s="43"/>
      <c r="E8" s="43"/>
      <c r="F8" s="43"/>
    </row>
    <row r="9" spans="1:7">
      <c r="A9" s="42">
        <v>4</v>
      </c>
      <c r="B9" s="57"/>
      <c r="C9" s="43"/>
      <c r="D9" s="43"/>
      <c r="E9" s="43"/>
      <c r="F9" s="43"/>
    </row>
    <row r="10" spans="1:7">
      <c r="A10" s="42">
        <v>5</v>
      </c>
      <c r="B10" s="57"/>
      <c r="C10" s="43"/>
      <c r="D10" s="43"/>
      <c r="E10" s="43"/>
      <c r="F10" s="43"/>
    </row>
    <row r="11" spans="1:7">
      <c r="A11" s="42">
        <v>6</v>
      </c>
      <c r="B11" s="57"/>
      <c r="C11" s="43"/>
      <c r="D11" s="43"/>
      <c r="E11" s="43"/>
      <c r="F11" s="43"/>
    </row>
    <row r="12" spans="1:7">
      <c r="A12" s="42">
        <v>7</v>
      </c>
      <c r="B12" s="57"/>
      <c r="C12" s="43"/>
      <c r="D12" s="43"/>
      <c r="E12" s="43"/>
      <c r="F12" s="43"/>
    </row>
    <row r="13" spans="1:7">
      <c r="A13" s="42">
        <v>8</v>
      </c>
      <c r="B13" s="57"/>
      <c r="C13" s="43"/>
      <c r="D13" s="43"/>
      <c r="E13" s="43"/>
      <c r="F13" s="43"/>
    </row>
    <row r="14" spans="1:7">
      <c r="A14" s="42">
        <v>9</v>
      </c>
      <c r="B14" s="57"/>
      <c r="C14" s="43"/>
      <c r="D14" s="43"/>
      <c r="E14" s="43"/>
      <c r="F14" s="43"/>
    </row>
    <row r="15" spans="1:7">
      <c r="A15" s="42">
        <v>10</v>
      </c>
      <c r="B15" s="57"/>
      <c r="C15" s="43"/>
      <c r="D15" s="43"/>
      <c r="E15" s="43"/>
      <c r="F15" s="43"/>
    </row>
    <row r="16" spans="1:7">
      <c r="A16" s="42">
        <v>11</v>
      </c>
      <c r="B16" s="57"/>
      <c r="C16" s="43"/>
      <c r="D16" s="43"/>
      <c r="E16" s="43"/>
      <c r="F16" s="43"/>
    </row>
    <row r="17" spans="1:6">
      <c r="A17" s="42">
        <v>12</v>
      </c>
      <c r="B17" s="57"/>
      <c r="C17" s="43"/>
      <c r="D17" s="43"/>
      <c r="E17" s="43"/>
      <c r="F17" s="43"/>
    </row>
    <row r="18" spans="1:6">
      <c r="A18" s="42" t="s">
        <v>61</v>
      </c>
      <c r="B18" s="57"/>
      <c r="C18" s="43"/>
      <c r="D18" s="43"/>
      <c r="E18" s="43"/>
      <c r="F18" s="43"/>
    </row>
  </sheetData>
  <hyperlinks>
    <hyperlink ref="G1" location="'Daftar Tabel'!A1" display="&lt;&lt;&lt; Daftar Tabel"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V9"/>
  <sheetViews>
    <sheetView tabSelected="1" workbookViewId="0">
      <pane xSplit="1" ySplit="5" topLeftCell="B6" activePane="bottomRight" state="frozen"/>
      <selection pane="topRight"/>
      <selection pane="bottomLeft"/>
      <selection pane="bottomRight" activeCell="E13" sqref="E13"/>
    </sheetView>
  </sheetViews>
  <sheetFormatPr defaultColWidth="9" defaultRowHeight="15"/>
  <cols>
    <col min="1" max="1" width="5.5703125" style="1" customWidth="1"/>
    <col min="2" max="2" width="25.5703125" style="1" customWidth="1"/>
    <col min="3" max="3" width="14.140625" style="1" customWidth="1"/>
    <col min="4" max="4" width="16.28515625" style="1" customWidth="1"/>
    <col min="5" max="5" width="14.42578125" style="1" customWidth="1"/>
    <col min="6" max="6" width="12.7109375" style="1" customWidth="1"/>
    <col min="7" max="7" width="14.5703125" style="1" customWidth="1"/>
    <col min="8" max="256" width="8.85546875" style="1" customWidth="1"/>
  </cols>
  <sheetData>
    <row r="1" spans="1:7">
      <c r="A1" s="58" t="s">
        <v>177</v>
      </c>
      <c r="G1" s="39" t="s">
        <v>14</v>
      </c>
    </row>
    <row r="2" spans="1:7">
      <c r="A2" s="58"/>
    </row>
    <row r="3" spans="1:7">
      <c r="A3" s="63" t="s">
        <v>178</v>
      </c>
    </row>
    <row r="4" spans="1:7" ht="39.6" customHeight="1">
      <c r="A4" s="62" t="s">
        <v>17</v>
      </c>
      <c r="B4" s="74" t="s">
        <v>44</v>
      </c>
      <c r="C4" s="62" t="s">
        <v>179</v>
      </c>
      <c r="D4" s="62" t="s">
        <v>172</v>
      </c>
      <c r="E4" s="62" t="s">
        <v>173</v>
      </c>
      <c r="F4" s="62" t="s">
        <v>161</v>
      </c>
    </row>
    <row r="5" spans="1:7">
      <c r="A5" s="45">
        <v>1</v>
      </c>
      <c r="B5" s="45">
        <v>2</v>
      </c>
      <c r="C5" s="45">
        <v>3</v>
      </c>
      <c r="D5" s="45">
        <v>4</v>
      </c>
      <c r="E5" s="45">
        <v>5</v>
      </c>
      <c r="F5" s="45">
        <v>6</v>
      </c>
    </row>
    <row r="6" spans="1:7" ht="38.25">
      <c r="A6" s="68">
        <v>1</v>
      </c>
      <c r="B6" s="81" t="s">
        <v>638</v>
      </c>
      <c r="C6" s="238" t="s">
        <v>939</v>
      </c>
      <c r="D6" s="238" t="s">
        <v>933</v>
      </c>
      <c r="E6" s="238" t="s">
        <v>936</v>
      </c>
      <c r="F6" s="160">
        <v>2016</v>
      </c>
    </row>
    <row r="7" spans="1:7" ht="51">
      <c r="A7" s="68">
        <v>2</v>
      </c>
      <c r="B7" s="91" t="s">
        <v>448</v>
      </c>
      <c r="C7" s="238" t="s">
        <v>940</v>
      </c>
      <c r="D7" s="238" t="s">
        <v>934</v>
      </c>
      <c r="E7" s="238" t="s">
        <v>941</v>
      </c>
      <c r="F7" s="160">
        <v>2017</v>
      </c>
    </row>
    <row r="8" spans="1:7" ht="38.25">
      <c r="A8" s="68">
        <v>3</v>
      </c>
      <c r="B8" s="81" t="s">
        <v>459</v>
      </c>
      <c r="C8" s="238" t="s">
        <v>937</v>
      </c>
      <c r="D8" s="238" t="s">
        <v>935</v>
      </c>
      <c r="E8" s="238" t="s">
        <v>938</v>
      </c>
      <c r="F8" s="160">
        <v>2018</v>
      </c>
    </row>
    <row r="9" spans="1:7">
      <c r="A9" s="68">
        <v>4</v>
      </c>
      <c r="B9" s="57"/>
      <c r="C9" s="43"/>
      <c r="D9" s="44"/>
      <c r="E9" s="43"/>
      <c r="F9" s="43"/>
    </row>
  </sheetData>
  <hyperlinks>
    <hyperlink ref="G1" location="'Daftar Tabel'!A1" display="&lt;&lt;&lt; Daftar Tabel" xr:uid="{00000000-0004-0000-1E00-000000000000}"/>
  </hyperlinks>
  <pageMargins left="0.7" right="0.7" top="0.75" bottom="0.75" header="0.3" footer="0.3"/>
  <pageSetup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V8"/>
  <sheetViews>
    <sheetView workbookViewId="0">
      <pane xSplit="1" ySplit="5" topLeftCell="B6" activePane="bottomRight" state="frozen"/>
      <selection pane="topRight"/>
      <selection pane="bottomLeft"/>
      <selection pane="bottomRight"/>
    </sheetView>
  </sheetViews>
  <sheetFormatPr defaultColWidth="9" defaultRowHeight="15"/>
  <cols>
    <col min="1" max="1" width="5.5703125" style="1" customWidth="1"/>
    <col min="2" max="2" width="13" style="1" customWidth="1"/>
    <col min="3" max="6" width="10.5703125" style="1" customWidth="1"/>
    <col min="7" max="7" width="14.5703125" style="1" customWidth="1"/>
    <col min="8" max="256" width="8.85546875" style="1" customWidth="1"/>
  </cols>
  <sheetData>
    <row r="1" spans="1:7">
      <c r="A1" s="164" t="s">
        <v>180</v>
      </c>
      <c r="B1" s="146"/>
      <c r="C1" s="146"/>
      <c r="D1" s="146"/>
      <c r="E1" s="146"/>
      <c r="F1" s="146"/>
      <c r="G1" s="39" t="s">
        <v>14</v>
      </c>
    </row>
    <row r="2" spans="1:7">
      <c r="A2" s="164"/>
      <c r="B2" s="146"/>
      <c r="C2" s="146"/>
      <c r="D2" s="146"/>
      <c r="E2" s="146"/>
      <c r="F2" s="146"/>
    </row>
    <row r="3" spans="1:7">
      <c r="A3" s="311" t="s">
        <v>17</v>
      </c>
      <c r="B3" s="311" t="s">
        <v>181</v>
      </c>
      <c r="C3" s="311" t="s">
        <v>182</v>
      </c>
      <c r="D3" s="311" t="s">
        <v>183</v>
      </c>
      <c r="E3" s="311"/>
      <c r="F3" s="311"/>
    </row>
    <row r="4" spans="1:7">
      <c r="A4" s="311"/>
      <c r="B4" s="311"/>
      <c r="C4" s="311"/>
      <c r="D4" s="155" t="s">
        <v>184</v>
      </c>
      <c r="E4" s="155" t="s">
        <v>136</v>
      </c>
      <c r="F4" s="155" t="s">
        <v>185</v>
      </c>
    </row>
    <row r="5" spans="1:7">
      <c r="A5" s="157">
        <v>1</v>
      </c>
      <c r="B5" s="157">
        <v>2</v>
      </c>
      <c r="C5" s="157">
        <v>3</v>
      </c>
      <c r="D5" s="157">
        <v>4</v>
      </c>
      <c r="E5" s="157">
        <v>5</v>
      </c>
      <c r="F5" s="157">
        <v>6</v>
      </c>
    </row>
    <row r="6" spans="1:7">
      <c r="A6" s="159">
        <v>1</v>
      </c>
      <c r="B6" s="159" t="s">
        <v>625</v>
      </c>
      <c r="C6" s="160">
        <v>19</v>
      </c>
      <c r="D6" s="200">
        <v>3.29</v>
      </c>
      <c r="E6" s="200">
        <v>3.5</v>
      </c>
      <c r="F6" s="200">
        <v>3.66</v>
      </c>
    </row>
    <row r="7" spans="1:7">
      <c r="A7" s="159">
        <v>2</v>
      </c>
      <c r="B7" s="159" t="s">
        <v>624</v>
      </c>
      <c r="C7" s="160">
        <v>14</v>
      </c>
      <c r="D7" s="200">
        <v>3.21</v>
      </c>
      <c r="E7" s="200">
        <v>3.48</v>
      </c>
      <c r="F7" s="200">
        <v>3.78</v>
      </c>
    </row>
    <row r="8" spans="1:7">
      <c r="A8" s="159">
        <v>3</v>
      </c>
      <c r="B8" s="159" t="s">
        <v>623</v>
      </c>
      <c r="C8" s="160">
        <v>32</v>
      </c>
      <c r="D8" s="200">
        <v>3.1</v>
      </c>
      <c r="E8" s="200">
        <v>3.38</v>
      </c>
      <c r="F8" s="200">
        <v>3.76</v>
      </c>
    </row>
  </sheetData>
  <mergeCells count="4">
    <mergeCell ref="A3:A4"/>
    <mergeCell ref="B3:B4"/>
    <mergeCell ref="C3:C4"/>
    <mergeCell ref="D3:F3"/>
  </mergeCells>
  <hyperlinks>
    <hyperlink ref="G1" location="'Daftar Tabel'!A1" display="&lt;&lt;&lt; Daftar Tabel"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V15"/>
  <sheetViews>
    <sheetView workbookViewId="0">
      <pane xSplit="1" ySplit="9" topLeftCell="B13" activePane="bottomRight" state="frozen"/>
      <selection pane="topRight"/>
      <selection pane="bottomLeft"/>
      <selection pane="bottomRight" activeCell="H13" sqref="H13"/>
    </sheetView>
  </sheetViews>
  <sheetFormatPr defaultColWidth="9" defaultRowHeight="15"/>
  <cols>
    <col min="1" max="1" width="5.5703125" style="1" customWidth="1"/>
    <col min="2" max="2" width="28.85546875" style="1" customWidth="1"/>
    <col min="3" max="3" width="16.5703125" style="1" customWidth="1"/>
    <col min="4" max="6" width="7.5703125" style="1" customWidth="1"/>
    <col min="7" max="7" width="18.5703125" style="1" customWidth="1"/>
    <col min="8" max="8" width="14.5703125" style="1" customWidth="1"/>
    <col min="9" max="9" width="8.85546875" style="75" customWidth="1"/>
    <col min="10" max="256" width="8.85546875" style="1" customWidth="1"/>
  </cols>
  <sheetData>
    <row r="1" spans="1:256">
      <c r="A1" s="164" t="s">
        <v>186</v>
      </c>
      <c r="B1" s="146"/>
      <c r="C1" s="146"/>
      <c r="D1" s="146"/>
      <c r="E1" s="146"/>
      <c r="F1" s="146"/>
      <c r="G1" s="146"/>
      <c r="H1" s="39" t="s">
        <v>14</v>
      </c>
    </row>
    <row r="2" spans="1:256">
      <c r="A2" s="164"/>
      <c r="B2" s="146"/>
      <c r="C2" s="146"/>
      <c r="D2" s="146"/>
      <c r="E2" s="146"/>
      <c r="F2" s="146"/>
      <c r="G2" s="146"/>
      <c r="H2" s="65"/>
    </row>
    <row r="3" spans="1:256" hidden="1">
      <c r="A3" s="164"/>
      <c r="B3" s="146" t="s">
        <v>15</v>
      </c>
      <c r="C3" s="146"/>
      <c r="D3" s="146"/>
      <c r="E3" s="146"/>
      <c r="F3" s="146"/>
      <c r="G3" s="146"/>
      <c r="H3" s="39"/>
    </row>
    <row r="4" spans="1:256" hidden="1">
      <c r="A4" s="164"/>
      <c r="B4" s="146"/>
      <c r="C4" s="146"/>
      <c r="D4" s="146"/>
      <c r="E4" s="146"/>
      <c r="F4" s="146"/>
      <c r="G4" s="146"/>
      <c r="H4" s="39"/>
    </row>
    <row r="5" spans="1:256" hidden="1">
      <c r="A5" s="164"/>
      <c r="B5" s="146" t="s">
        <v>16</v>
      </c>
      <c r="C5" s="146"/>
      <c r="D5" s="146"/>
      <c r="E5" s="146"/>
      <c r="F5" s="146"/>
      <c r="G5" s="146"/>
      <c r="H5" s="39"/>
    </row>
    <row r="6" spans="1:256" hidden="1">
      <c r="A6" s="164"/>
      <c r="B6" s="146"/>
      <c r="C6" s="146"/>
      <c r="D6" s="146"/>
      <c r="E6" s="146"/>
      <c r="F6" s="146"/>
      <c r="G6" s="146"/>
    </row>
    <row r="7" spans="1:256" ht="15" customHeight="1">
      <c r="A7" s="311" t="s">
        <v>17</v>
      </c>
      <c r="B7" s="311" t="s">
        <v>187</v>
      </c>
      <c r="C7" s="311" t="s">
        <v>188</v>
      </c>
      <c r="D7" s="311" t="s">
        <v>85</v>
      </c>
      <c r="E7" s="311"/>
      <c r="F7" s="311"/>
      <c r="G7" s="311" t="s">
        <v>189</v>
      </c>
    </row>
    <row r="8" spans="1:256" ht="25.5">
      <c r="A8" s="311"/>
      <c r="B8" s="311"/>
      <c r="C8" s="311"/>
      <c r="D8" s="155" t="s">
        <v>190</v>
      </c>
      <c r="E8" s="155" t="s">
        <v>191</v>
      </c>
      <c r="F8" s="155" t="s">
        <v>24</v>
      </c>
      <c r="G8" s="311"/>
    </row>
    <row r="9" spans="1:256">
      <c r="A9" s="157">
        <v>1</v>
      </c>
      <c r="B9" s="157">
        <v>2</v>
      </c>
      <c r="C9" s="157">
        <v>3</v>
      </c>
      <c r="D9" s="157">
        <v>4</v>
      </c>
      <c r="E9" s="157">
        <v>5</v>
      </c>
      <c r="F9" s="157">
        <v>6</v>
      </c>
      <c r="G9" s="157">
        <v>7</v>
      </c>
    </row>
    <row r="10" spans="1:256" ht="76.5">
      <c r="A10" s="241">
        <v>1</v>
      </c>
      <c r="B10" s="197" t="s">
        <v>813</v>
      </c>
      <c r="C10" s="160">
        <v>2018</v>
      </c>
      <c r="D10" s="160"/>
      <c r="E10" s="160" t="s">
        <v>16</v>
      </c>
      <c r="F10" s="160"/>
      <c r="G10" s="197" t="s">
        <v>820</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row>
    <row r="11" spans="1:256" ht="38.25">
      <c r="A11" s="241">
        <v>2</v>
      </c>
      <c r="B11" s="197" t="s">
        <v>931</v>
      </c>
      <c r="C11" s="160">
        <v>2016</v>
      </c>
      <c r="D11" s="160" t="s">
        <v>16</v>
      </c>
      <c r="E11" s="160"/>
      <c r="F11" s="160"/>
      <c r="G11" s="197" t="s">
        <v>927</v>
      </c>
      <c r="I11" s="1"/>
    </row>
    <row r="12" spans="1:256" ht="38.25">
      <c r="A12" s="241">
        <v>3</v>
      </c>
      <c r="B12" s="197" t="s">
        <v>931</v>
      </c>
      <c r="C12" s="160">
        <v>2017</v>
      </c>
      <c r="D12" s="160" t="s">
        <v>16</v>
      </c>
      <c r="E12" s="160"/>
      <c r="F12" s="160"/>
      <c r="G12" s="197" t="s">
        <v>928</v>
      </c>
      <c r="I12" s="1"/>
    </row>
    <row r="13" spans="1:256" ht="38.25">
      <c r="A13" s="241">
        <v>4</v>
      </c>
      <c r="B13" s="197" t="s">
        <v>931</v>
      </c>
      <c r="C13" s="160">
        <v>2018</v>
      </c>
      <c r="D13" s="160" t="s">
        <v>16</v>
      </c>
      <c r="E13" s="160"/>
      <c r="F13" s="160"/>
      <c r="G13" s="197" t="s">
        <v>929</v>
      </c>
      <c r="I13" s="1"/>
    </row>
    <row r="14" spans="1:256" ht="38.25">
      <c r="A14" s="241">
        <v>5</v>
      </c>
      <c r="B14" s="197" t="s">
        <v>931</v>
      </c>
      <c r="C14" s="160">
        <v>2019</v>
      </c>
      <c r="D14" s="43" t="s">
        <v>16</v>
      </c>
      <c r="E14" s="43"/>
      <c r="F14" s="43"/>
      <c r="G14" s="197" t="s">
        <v>930</v>
      </c>
      <c r="I14" s="1"/>
    </row>
    <row r="15" spans="1:256">
      <c r="A15" s="42" t="s">
        <v>61</v>
      </c>
      <c r="B15" s="57"/>
      <c r="C15" s="57"/>
      <c r="D15" s="43"/>
      <c r="E15" s="43"/>
      <c r="F15" s="43"/>
      <c r="G15" s="57"/>
      <c r="I15" s="1"/>
    </row>
  </sheetData>
  <mergeCells count="5">
    <mergeCell ref="A7:A8"/>
    <mergeCell ref="B7:B8"/>
    <mergeCell ref="C7:C8"/>
    <mergeCell ref="D7:F7"/>
    <mergeCell ref="G7:G8"/>
  </mergeCells>
  <conditionalFormatting sqref="D15:F15">
    <cfRule type="duplicateValues" dxfId="27" priority="8"/>
  </conditionalFormatting>
  <conditionalFormatting sqref="D13:F13">
    <cfRule type="duplicateValues" dxfId="26" priority="10"/>
  </conditionalFormatting>
  <conditionalFormatting sqref="D14:F14">
    <cfRule type="duplicateValues" dxfId="25" priority="9"/>
  </conditionalFormatting>
  <conditionalFormatting sqref="D11:F11">
    <cfRule type="duplicateValues" dxfId="24" priority="12"/>
  </conditionalFormatting>
  <conditionalFormatting sqref="D12:F12">
    <cfRule type="duplicateValues" dxfId="23" priority="11"/>
  </conditionalFormatting>
  <conditionalFormatting sqref="D10">
    <cfRule type="duplicateValues" dxfId="22" priority="7"/>
  </conditionalFormatting>
  <conditionalFormatting sqref="F10">
    <cfRule type="duplicateValues" dxfId="21" priority="6"/>
  </conditionalFormatting>
  <conditionalFormatting sqref="E10">
    <cfRule type="duplicateValues" dxfId="20" priority="5"/>
  </conditionalFormatting>
  <conditionalFormatting sqref="D10">
    <cfRule type="duplicateValues" dxfId="19" priority="4"/>
  </conditionalFormatting>
  <conditionalFormatting sqref="E10">
    <cfRule type="duplicateValues" dxfId="18" priority="3"/>
  </conditionalFormatting>
  <conditionalFormatting sqref="F10">
    <cfRule type="duplicateValues" dxfId="17" priority="2"/>
  </conditionalFormatting>
  <dataValidations count="2">
    <dataValidation type="list" allowBlank="1" showInputMessage="1" showErrorMessage="1" sqref="D10:F10" xr:uid="{00000000-0002-0000-2000-000001000000}">
      <formula1>$B$5:$B$6</formula1>
    </dataValidation>
    <dataValidation type="list" allowBlank="1" showInputMessage="1" showErrorMessage="1" sqref="D11:F15" xr:uid="{00000000-0002-0000-2000-000000000000}">
      <formula1>$B$4:$B$5</formula1>
    </dataValidation>
  </dataValidations>
  <hyperlinks>
    <hyperlink ref="H1" location="'Daftar Tabel'!A1" display="&lt;&lt;&lt; Daftar Tabel" xr:uid="{00000000-0004-0000-2000-000000000000}"/>
  </hyperlink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V24"/>
  <sheetViews>
    <sheetView workbookViewId="0">
      <pane xSplit="1" ySplit="9" topLeftCell="B10" activePane="bottomRight" state="frozen"/>
      <selection pane="topRight"/>
      <selection pane="bottomLeft"/>
      <selection pane="bottomRight" activeCell="K20" sqref="K20"/>
    </sheetView>
  </sheetViews>
  <sheetFormatPr defaultColWidth="9" defaultRowHeight="15"/>
  <cols>
    <col min="1" max="1" width="5.5703125" style="1" customWidth="1"/>
    <col min="2" max="2" width="28.85546875" style="1" customWidth="1"/>
    <col min="3" max="3" width="16.5703125" style="1" customWidth="1"/>
    <col min="4" max="6" width="7.5703125" style="1" customWidth="1"/>
    <col min="7" max="7" width="18.5703125" style="1" customWidth="1"/>
    <col min="8" max="8" width="14.5703125" style="1" customWidth="1"/>
    <col min="9" max="9" width="8.85546875" style="75" customWidth="1"/>
    <col min="10" max="256" width="8.85546875" style="1" customWidth="1"/>
  </cols>
  <sheetData>
    <row r="1" spans="1:256">
      <c r="A1" s="164" t="s">
        <v>192</v>
      </c>
      <c r="B1" s="146"/>
      <c r="C1" s="146"/>
      <c r="D1" s="146"/>
      <c r="E1" s="146"/>
      <c r="F1" s="146"/>
      <c r="G1" s="146"/>
      <c r="H1" s="39" t="s">
        <v>14</v>
      </c>
    </row>
    <row r="2" spans="1:256">
      <c r="A2" s="164"/>
      <c r="B2" s="146"/>
      <c r="C2" s="146"/>
      <c r="D2" s="146"/>
      <c r="E2" s="146"/>
      <c r="F2" s="146"/>
      <c r="G2" s="146"/>
      <c r="H2" s="75"/>
    </row>
    <row r="3" spans="1:256" hidden="1">
      <c r="A3" s="164"/>
      <c r="B3" s="146" t="s">
        <v>15</v>
      </c>
      <c r="C3" s="146"/>
      <c r="D3" s="146"/>
      <c r="E3" s="146"/>
      <c r="F3" s="146"/>
      <c r="G3" s="146"/>
      <c r="H3" s="39"/>
    </row>
    <row r="4" spans="1:256" hidden="1">
      <c r="A4" s="164"/>
      <c r="B4" s="146"/>
      <c r="C4" s="146"/>
      <c r="D4" s="146"/>
      <c r="E4" s="146"/>
      <c r="F4" s="146"/>
      <c r="G4" s="146"/>
      <c r="H4" s="39"/>
    </row>
    <row r="5" spans="1:256" hidden="1">
      <c r="A5" s="164"/>
      <c r="B5" s="146" t="s">
        <v>16</v>
      </c>
      <c r="C5" s="146"/>
      <c r="D5" s="146"/>
      <c r="E5" s="146"/>
      <c r="F5" s="146"/>
      <c r="G5" s="146"/>
      <c r="H5" s="39"/>
    </row>
    <row r="6" spans="1:256" hidden="1">
      <c r="A6" s="164"/>
      <c r="B6" s="146"/>
      <c r="C6" s="146"/>
      <c r="D6" s="146"/>
      <c r="E6" s="146"/>
      <c r="F6" s="146"/>
      <c r="G6" s="146"/>
    </row>
    <row r="7" spans="1:256" ht="15" customHeight="1">
      <c r="A7" s="311" t="s">
        <v>17</v>
      </c>
      <c r="B7" s="311" t="s">
        <v>187</v>
      </c>
      <c r="C7" s="311" t="s">
        <v>188</v>
      </c>
      <c r="D7" s="311" t="s">
        <v>85</v>
      </c>
      <c r="E7" s="311"/>
      <c r="F7" s="311"/>
      <c r="G7" s="311" t="s">
        <v>189</v>
      </c>
    </row>
    <row r="8" spans="1:256" ht="25.5">
      <c r="A8" s="311"/>
      <c r="B8" s="311"/>
      <c r="C8" s="311"/>
      <c r="D8" s="155" t="s">
        <v>190</v>
      </c>
      <c r="E8" s="155" t="s">
        <v>191</v>
      </c>
      <c r="F8" s="155" t="s">
        <v>24</v>
      </c>
      <c r="G8" s="311"/>
    </row>
    <row r="9" spans="1:256">
      <c r="A9" s="157">
        <v>1</v>
      </c>
      <c r="B9" s="157">
        <v>2</v>
      </c>
      <c r="C9" s="157">
        <v>3</v>
      </c>
      <c r="D9" s="157">
        <v>4</v>
      </c>
      <c r="E9" s="157">
        <v>5</v>
      </c>
      <c r="F9" s="157">
        <v>6</v>
      </c>
      <c r="G9" s="157">
        <v>7</v>
      </c>
    </row>
    <row r="10" spans="1:256" ht="25.5">
      <c r="A10" s="159">
        <v>1</v>
      </c>
      <c r="B10" s="197" t="s">
        <v>795</v>
      </c>
      <c r="C10" s="197">
        <v>2016</v>
      </c>
      <c r="D10" s="160" t="s">
        <v>16</v>
      </c>
      <c r="E10" s="160"/>
      <c r="F10" s="160"/>
      <c r="G10" s="197" t="s">
        <v>799</v>
      </c>
      <c r="I10" s="1"/>
    </row>
    <row r="11" spans="1:256" ht="45">
      <c r="A11" s="159">
        <v>2</v>
      </c>
      <c r="B11" s="201" t="s">
        <v>797</v>
      </c>
      <c r="C11" s="197">
        <v>2017</v>
      </c>
      <c r="D11" s="160" t="s">
        <v>16</v>
      </c>
      <c r="E11" s="160"/>
      <c r="F11" s="160"/>
      <c r="G11" s="197" t="s">
        <v>800</v>
      </c>
      <c r="I11" s="1"/>
    </row>
    <row r="12" spans="1:256" ht="25.5">
      <c r="A12" s="159">
        <v>3</v>
      </c>
      <c r="B12" s="197" t="s">
        <v>798</v>
      </c>
      <c r="C12" s="197">
        <v>2017</v>
      </c>
      <c r="D12" s="160" t="s">
        <v>16</v>
      </c>
      <c r="E12" s="160"/>
      <c r="F12" s="160"/>
      <c r="G12" s="197" t="s">
        <v>801</v>
      </c>
      <c r="I12" s="1"/>
    </row>
    <row r="13" spans="1:256" ht="38.25">
      <c r="A13" s="159">
        <v>4</v>
      </c>
      <c r="B13" s="197" t="s">
        <v>796</v>
      </c>
      <c r="C13" s="197">
        <v>2018</v>
      </c>
      <c r="D13" s="160" t="s">
        <v>16</v>
      </c>
      <c r="E13" s="160"/>
      <c r="F13" s="160"/>
      <c r="G13" s="197" t="s">
        <v>802</v>
      </c>
      <c r="I13" s="1"/>
    </row>
    <row r="14" spans="1:256" ht="38.25">
      <c r="A14" s="159">
        <v>5</v>
      </c>
      <c r="B14" s="197" t="s">
        <v>803</v>
      </c>
      <c r="C14" s="197">
        <v>2018</v>
      </c>
      <c r="D14" s="160" t="s">
        <v>16</v>
      </c>
      <c r="E14" s="160"/>
      <c r="F14" s="160"/>
      <c r="G14" s="197" t="s">
        <v>805</v>
      </c>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2"/>
      <c r="CI14" s="52"/>
      <c r="CJ14" s="52"/>
      <c r="CK14" s="52"/>
      <c r="CL14" s="52"/>
      <c r="CM14" s="52"/>
      <c r="CN14" s="52"/>
      <c r="CO14" s="52"/>
      <c r="CP14" s="52"/>
      <c r="CQ14" s="52"/>
      <c r="CR14" s="52"/>
      <c r="CS14" s="52"/>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c r="ER14" s="52"/>
      <c r="ES14" s="52"/>
      <c r="ET14" s="52"/>
      <c r="EU14" s="52"/>
      <c r="EV14" s="52"/>
      <c r="EW14" s="52"/>
      <c r="EX14" s="52"/>
      <c r="EY14" s="52"/>
      <c r="EZ14" s="52"/>
      <c r="FA14" s="52"/>
      <c r="FB14" s="52"/>
      <c r="FC14" s="52"/>
      <c r="FD14" s="52"/>
      <c r="FE14" s="52"/>
      <c r="FF14" s="52"/>
      <c r="FG14" s="52"/>
      <c r="FH14" s="52"/>
      <c r="FI14" s="52"/>
      <c r="FJ14" s="52"/>
      <c r="FK14" s="52"/>
      <c r="FL14" s="52"/>
      <c r="FM14" s="52"/>
      <c r="FN14" s="52"/>
      <c r="FO14" s="52"/>
      <c r="FP14" s="52"/>
      <c r="FQ14" s="52"/>
      <c r="FR14" s="52"/>
      <c r="FS14" s="52"/>
      <c r="FT14" s="52"/>
      <c r="FU14" s="52"/>
      <c r="FV14" s="52"/>
      <c r="FW14" s="52"/>
      <c r="FX14" s="52"/>
      <c r="FY14" s="52"/>
      <c r="FZ14" s="52"/>
      <c r="GA14" s="52"/>
      <c r="GB14" s="52"/>
      <c r="GC14" s="52"/>
      <c r="GD14" s="52"/>
      <c r="GE14" s="52"/>
      <c r="GF14" s="52"/>
      <c r="GG14" s="52"/>
      <c r="GH14" s="52"/>
      <c r="GI14" s="52"/>
      <c r="GJ14" s="52"/>
      <c r="GK14" s="52"/>
      <c r="GL14" s="52"/>
      <c r="GM14" s="52"/>
      <c r="GN14" s="52"/>
      <c r="GO14" s="52"/>
      <c r="GP14" s="52"/>
      <c r="GQ14" s="52"/>
      <c r="GR14" s="52"/>
      <c r="GS14" s="52"/>
      <c r="GT14" s="52"/>
      <c r="GU14" s="52"/>
      <c r="GV14" s="52"/>
      <c r="GW14" s="52"/>
      <c r="GX14" s="52"/>
      <c r="GY14" s="52"/>
      <c r="GZ14" s="52"/>
      <c r="HA14" s="52"/>
      <c r="HB14" s="52"/>
      <c r="HC14" s="52"/>
      <c r="HD14" s="52"/>
      <c r="HE14" s="52"/>
      <c r="HF14" s="52"/>
      <c r="HG14" s="52"/>
      <c r="HH14" s="52"/>
      <c r="HI14" s="52"/>
      <c r="HJ14" s="52"/>
      <c r="HK14" s="52"/>
      <c r="HL14" s="52"/>
      <c r="HM14" s="52"/>
      <c r="HN14" s="52"/>
      <c r="HO14" s="52"/>
      <c r="HP14" s="52"/>
      <c r="HQ14" s="52"/>
      <c r="HR14" s="52"/>
      <c r="HS14" s="52"/>
      <c r="HT14" s="52"/>
      <c r="HU14" s="52"/>
      <c r="HV14" s="52"/>
      <c r="HW14" s="52"/>
      <c r="HX14" s="52"/>
      <c r="HY14" s="52"/>
      <c r="HZ14" s="52"/>
      <c r="IA14" s="52"/>
      <c r="IB14" s="52"/>
      <c r="IC14" s="52"/>
      <c r="ID14" s="52"/>
      <c r="IE14" s="52"/>
      <c r="IF14" s="52"/>
      <c r="IG14" s="52"/>
      <c r="IH14" s="52"/>
      <c r="II14" s="52"/>
      <c r="IJ14" s="52"/>
      <c r="IK14" s="52"/>
      <c r="IL14" s="52"/>
      <c r="IM14" s="52"/>
      <c r="IN14" s="52"/>
      <c r="IO14" s="52"/>
      <c r="IP14" s="52"/>
      <c r="IQ14" s="52"/>
      <c r="IR14" s="52"/>
      <c r="IS14" s="52"/>
      <c r="IT14" s="52"/>
      <c r="IU14" s="52"/>
      <c r="IV14" s="52"/>
    </row>
    <row r="15" spans="1:256" ht="38.25">
      <c r="A15" s="159">
        <v>6</v>
      </c>
      <c r="B15" s="197" t="s">
        <v>804</v>
      </c>
      <c r="C15" s="197">
        <v>2018</v>
      </c>
      <c r="D15" s="160"/>
      <c r="E15" s="160" t="s">
        <v>16</v>
      </c>
      <c r="F15" s="160"/>
      <c r="G15" s="197" t="s">
        <v>806</v>
      </c>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c r="CB15" s="52"/>
      <c r="CC15" s="52"/>
      <c r="CD15" s="52"/>
      <c r="CE15" s="52"/>
      <c r="CF15" s="52"/>
      <c r="CG15" s="52"/>
      <c r="CH15" s="52"/>
      <c r="CI15" s="52"/>
      <c r="CJ15" s="52"/>
      <c r="CK15" s="52"/>
      <c r="CL15" s="52"/>
      <c r="CM15" s="52"/>
      <c r="CN15" s="52"/>
      <c r="CO15" s="52"/>
      <c r="CP15" s="52"/>
      <c r="CQ15" s="52"/>
      <c r="CR15" s="52"/>
      <c r="CS15" s="52"/>
      <c r="CT15" s="52"/>
      <c r="CU15" s="52"/>
      <c r="CV15" s="52"/>
      <c r="CW15" s="52"/>
      <c r="CX15" s="52"/>
      <c r="CY15" s="52"/>
      <c r="CZ15" s="52"/>
      <c r="DA15" s="52"/>
      <c r="DB15" s="52"/>
      <c r="DC15" s="52"/>
      <c r="DD15" s="52"/>
      <c r="DE15" s="52"/>
      <c r="DF15" s="52"/>
      <c r="DG15" s="52"/>
      <c r="DH15" s="52"/>
      <c r="DI15" s="52"/>
      <c r="DJ15" s="52"/>
      <c r="DK15" s="52"/>
      <c r="DL15" s="52"/>
      <c r="DM15" s="52"/>
      <c r="DN15" s="52"/>
      <c r="DO15" s="52"/>
      <c r="DP15" s="52"/>
      <c r="DQ15" s="52"/>
      <c r="DR15" s="52"/>
      <c r="DS15" s="52"/>
      <c r="DT15" s="52"/>
      <c r="DU15" s="52"/>
      <c r="DV15" s="52"/>
      <c r="DW15" s="52"/>
      <c r="DX15" s="52"/>
      <c r="DY15" s="52"/>
      <c r="DZ15" s="52"/>
      <c r="EA15" s="52"/>
      <c r="EB15" s="52"/>
      <c r="EC15" s="52"/>
      <c r="ED15" s="52"/>
      <c r="EE15" s="52"/>
      <c r="EF15" s="52"/>
      <c r="EG15" s="52"/>
      <c r="EH15" s="52"/>
      <c r="EI15" s="52"/>
      <c r="EJ15" s="52"/>
      <c r="EK15" s="52"/>
      <c r="EL15" s="52"/>
      <c r="EM15" s="52"/>
      <c r="EN15" s="52"/>
      <c r="EO15" s="52"/>
      <c r="EP15" s="52"/>
      <c r="EQ15" s="52"/>
      <c r="ER15" s="52"/>
      <c r="ES15" s="52"/>
      <c r="ET15" s="52"/>
      <c r="EU15" s="52"/>
      <c r="EV15" s="52"/>
      <c r="EW15" s="52"/>
      <c r="EX15" s="52"/>
      <c r="EY15" s="52"/>
      <c r="EZ15" s="52"/>
      <c r="FA15" s="52"/>
      <c r="FB15" s="52"/>
      <c r="FC15" s="52"/>
      <c r="FD15" s="52"/>
      <c r="FE15" s="52"/>
      <c r="FF15" s="52"/>
      <c r="FG15" s="52"/>
      <c r="FH15" s="52"/>
      <c r="FI15" s="52"/>
      <c r="FJ15" s="52"/>
      <c r="FK15" s="52"/>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c r="GL15" s="52"/>
      <c r="GM15" s="52"/>
      <c r="GN15" s="52"/>
      <c r="GO15" s="52"/>
      <c r="GP15" s="52"/>
      <c r="GQ15" s="52"/>
      <c r="GR15" s="52"/>
      <c r="GS15" s="52"/>
      <c r="GT15" s="52"/>
      <c r="GU15" s="52"/>
      <c r="GV15" s="52"/>
      <c r="GW15" s="52"/>
      <c r="GX15" s="52"/>
      <c r="GY15" s="52"/>
      <c r="GZ15" s="52"/>
      <c r="HA15" s="52"/>
      <c r="HB15" s="52"/>
      <c r="HC15" s="52"/>
      <c r="HD15" s="52"/>
      <c r="HE15" s="52"/>
      <c r="HF15" s="52"/>
      <c r="HG15" s="52"/>
      <c r="HH15" s="52"/>
      <c r="HI15" s="52"/>
      <c r="HJ15" s="52"/>
      <c r="HK15" s="52"/>
      <c r="HL15" s="52"/>
      <c r="HM15" s="52"/>
      <c r="HN15" s="52"/>
      <c r="HO15" s="52"/>
      <c r="HP15" s="52"/>
      <c r="HQ15" s="52"/>
      <c r="HR15" s="52"/>
      <c r="HS15" s="52"/>
      <c r="HT15" s="52"/>
      <c r="HU15" s="52"/>
      <c r="HV15" s="52"/>
      <c r="HW15" s="52"/>
      <c r="HX15" s="52"/>
      <c r="HY15" s="52"/>
      <c r="HZ15" s="52"/>
      <c r="IA15" s="52"/>
      <c r="IB15" s="52"/>
      <c r="IC15" s="52"/>
      <c r="ID15" s="52"/>
      <c r="IE15" s="52"/>
      <c r="IF15" s="52"/>
      <c r="IG15" s="52"/>
      <c r="IH15" s="52"/>
      <c r="II15" s="52"/>
      <c r="IJ15" s="52"/>
      <c r="IK15" s="52"/>
      <c r="IL15" s="52"/>
      <c r="IM15" s="52"/>
      <c r="IN15" s="52"/>
      <c r="IO15" s="52"/>
      <c r="IP15" s="52"/>
      <c r="IQ15" s="52"/>
      <c r="IR15" s="52"/>
      <c r="IS15" s="52"/>
      <c r="IT15" s="52"/>
      <c r="IU15" s="52"/>
      <c r="IV15" s="52"/>
    </row>
    <row r="16" spans="1:256" ht="38.25">
      <c r="A16" s="159">
        <v>7</v>
      </c>
      <c r="B16" s="197" t="s">
        <v>807</v>
      </c>
      <c r="C16" s="197">
        <v>2018</v>
      </c>
      <c r="D16" s="160" t="s">
        <v>16</v>
      </c>
      <c r="E16" s="160"/>
      <c r="F16" s="160"/>
      <c r="G16" s="197" t="s">
        <v>810</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row>
    <row r="17" spans="1:256" ht="38.25">
      <c r="A17" s="159">
        <v>8</v>
      </c>
      <c r="B17" s="197" t="s">
        <v>808</v>
      </c>
      <c r="C17" s="197">
        <v>2018</v>
      </c>
      <c r="D17" s="160" t="s">
        <v>16</v>
      </c>
      <c r="E17" s="160"/>
      <c r="F17" s="160"/>
      <c r="G17" s="197" t="s">
        <v>810</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row>
    <row r="18" spans="1:256" ht="51">
      <c r="A18" s="159">
        <v>9</v>
      </c>
      <c r="B18" s="197" t="s">
        <v>809</v>
      </c>
      <c r="C18" s="197">
        <v>2018</v>
      </c>
      <c r="D18" s="160" t="s">
        <v>16</v>
      </c>
      <c r="E18" s="160"/>
      <c r="F18" s="160"/>
      <c r="G18" s="197" t="s">
        <v>811</v>
      </c>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2"/>
      <c r="DO18" s="52"/>
      <c r="DP18" s="52"/>
      <c r="DQ18" s="52"/>
      <c r="DR18" s="52"/>
      <c r="DS18" s="52"/>
      <c r="DT18" s="52"/>
      <c r="DU18" s="52"/>
      <c r="DV18" s="52"/>
      <c r="DW18" s="52"/>
      <c r="DX18" s="52"/>
      <c r="DY18" s="52"/>
      <c r="DZ18" s="52"/>
      <c r="EA18" s="52"/>
      <c r="EB18" s="52"/>
      <c r="EC18" s="52"/>
      <c r="ED18" s="52"/>
      <c r="EE18" s="52"/>
      <c r="EF18" s="52"/>
      <c r="EG18" s="52"/>
      <c r="EH18" s="52"/>
      <c r="EI18" s="52"/>
      <c r="EJ18" s="52"/>
      <c r="EK18" s="52"/>
      <c r="EL18" s="52"/>
      <c r="EM18" s="52"/>
      <c r="EN18" s="52"/>
      <c r="EO18" s="52"/>
      <c r="EP18" s="52"/>
      <c r="EQ18" s="52"/>
      <c r="ER18" s="52"/>
      <c r="ES18" s="52"/>
      <c r="ET18" s="52"/>
      <c r="EU18" s="52"/>
      <c r="EV18" s="52"/>
      <c r="EW18" s="52"/>
      <c r="EX18" s="52"/>
      <c r="EY18" s="52"/>
      <c r="EZ18" s="52"/>
      <c r="FA18" s="52"/>
      <c r="FB18" s="52"/>
      <c r="FC18" s="52"/>
      <c r="FD18" s="52"/>
      <c r="FE18" s="52"/>
      <c r="FF18" s="52"/>
      <c r="FG18" s="52"/>
      <c r="FH18" s="52"/>
      <c r="FI18" s="52"/>
      <c r="FJ18" s="52"/>
      <c r="FK18" s="52"/>
      <c r="FL18" s="52"/>
      <c r="FM18" s="52"/>
      <c r="FN18" s="52"/>
      <c r="FO18" s="52"/>
      <c r="FP18" s="52"/>
      <c r="FQ18" s="52"/>
      <c r="FR18" s="52"/>
      <c r="FS18" s="52"/>
      <c r="FT18" s="52"/>
      <c r="FU18" s="52"/>
      <c r="FV18" s="52"/>
      <c r="FW18" s="52"/>
      <c r="FX18" s="52"/>
      <c r="FY18" s="52"/>
      <c r="FZ18" s="52"/>
      <c r="GA18" s="52"/>
      <c r="GB18" s="52"/>
      <c r="GC18" s="52"/>
      <c r="GD18" s="52"/>
      <c r="GE18" s="52"/>
      <c r="GF18" s="52"/>
      <c r="GG18" s="52"/>
      <c r="GH18" s="52"/>
      <c r="GI18" s="52"/>
      <c r="GJ18" s="52"/>
      <c r="GK18" s="52"/>
      <c r="GL18" s="52"/>
      <c r="GM18" s="52"/>
      <c r="GN18" s="52"/>
      <c r="GO18" s="52"/>
      <c r="GP18" s="52"/>
      <c r="GQ18" s="52"/>
      <c r="GR18" s="52"/>
      <c r="GS18" s="52"/>
      <c r="GT18" s="52"/>
      <c r="GU18" s="52"/>
      <c r="GV18" s="52"/>
      <c r="GW18" s="52"/>
      <c r="GX18" s="52"/>
      <c r="GY18" s="52"/>
      <c r="GZ18" s="52"/>
      <c r="HA18" s="52"/>
      <c r="HB18" s="52"/>
      <c r="HC18" s="52"/>
      <c r="HD18" s="52"/>
      <c r="HE18" s="52"/>
      <c r="HF18" s="52"/>
      <c r="HG18" s="52"/>
      <c r="HH18" s="52"/>
      <c r="HI18" s="52"/>
      <c r="HJ18" s="52"/>
      <c r="HK18" s="52"/>
      <c r="HL18" s="52"/>
      <c r="HM18" s="52"/>
      <c r="HN18" s="52"/>
      <c r="HO18" s="52"/>
      <c r="HP18" s="52"/>
      <c r="HQ18" s="52"/>
      <c r="HR18" s="52"/>
      <c r="HS18" s="52"/>
      <c r="HT18" s="52"/>
      <c r="HU18" s="52"/>
      <c r="HV18" s="52"/>
      <c r="HW18" s="52"/>
      <c r="HX18" s="52"/>
      <c r="HY18" s="52"/>
      <c r="HZ18" s="52"/>
      <c r="IA18" s="52"/>
      <c r="IB18" s="52"/>
      <c r="IC18" s="52"/>
      <c r="ID18" s="52"/>
      <c r="IE18" s="52"/>
      <c r="IF18" s="52"/>
      <c r="IG18" s="52"/>
      <c r="IH18" s="52"/>
      <c r="II18" s="52"/>
      <c r="IJ18" s="52"/>
      <c r="IK18" s="52"/>
      <c r="IL18" s="52"/>
      <c r="IM18" s="52"/>
      <c r="IN18" s="52"/>
      <c r="IO18" s="52"/>
      <c r="IP18" s="52"/>
      <c r="IQ18" s="52"/>
      <c r="IR18" s="52"/>
      <c r="IS18" s="52"/>
      <c r="IT18" s="52"/>
      <c r="IU18" s="52"/>
      <c r="IV18" s="52"/>
    </row>
    <row r="19" spans="1:256" ht="25.5">
      <c r="A19" s="159">
        <v>10</v>
      </c>
      <c r="B19" s="197" t="s">
        <v>817</v>
      </c>
      <c r="C19" s="197">
        <v>2018</v>
      </c>
      <c r="D19" s="160"/>
      <c r="E19" s="160"/>
      <c r="F19" s="160" t="s">
        <v>16</v>
      </c>
      <c r="G19" s="197" t="s">
        <v>818</v>
      </c>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2"/>
      <c r="DO19" s="52"/>
      <c r="DP19" s="52"/>
      <c r="DQ19" s="52"/>
      <c r="DR19" s="52"/>
      <c r="DS19" s="52"/>
      <c r="DT19" s="52"/>
      <c r="DU19" s="52"/>
      <c r="DV19" s="52"/>
      <c r="DW19" s="52"/>
      <c r="DX19" s="52"/>
      <c r="DY19" s="52"/>
      <c r="DZ19" s="52"/>
      <c r="EA19" s="52"/>
      <c r="EB19" s="52"/>
      <c r="EC19" s="52"/>
      <c r="ED19" s="52"/>
      <c r="EE19" s="52"/>
      <c r="EF19" s="52"/>
      <c r="EG19" s="52"/>
      <c r="EH19" s="52"/>
      <c r="EI19" s="52"/>
      <c r="EJ19" s="52"/>
      <c r="EK19" s="52"/>
      <c r="EL19" s="52"/>
      <c r="EM19" s="52"/>
      <c r="EN19" s="52"/>
      <c r="EO19" s="52"/>
      <c r="EP19" s="52"/>
      <c r="EQ19" s="52"/>
      <c r="ER19" s="52"/>
      <c r="ES19" s="52"/>
      <c r="ET19" s="52"/>
      <c r="EU19" s="52"/>
      <c r="EV19" s="52"/>
      <c r="EW19" s="52"/>
      <c r="EX19" s="52"/>
      <c r="EY19" s="52"/>
      <c r="EZ19" s="52"/>
      <c r="FA19" s="52"/>
      <c r="FB19" s="52"/>
      <c r="FC19" s="52"/>
      <c r="FD19" s="52"/>
      <c r="FE19" s="52"/>
      <c r="FF19" s="52"/>
      <c r="FG19" s="52"/>
      <c r="FH19" s="52"/>
      <c r="FI19" s="52"/>
      <c r="FJ19" s="52"/>
      <c r="FK19" s="52"/>
      <c r="FL19" s="52"/>
      <c r="FM19" s="52"/>
      <c r="FN19" s="52"/>
      <c r="FO19" s="52"/>
      <c r="FP19" s="52"/>
      <c r="FQ19" s="52"/>
      <c r="FR19" s="52"/>
      <c r="FS19" s="52"/>
      <c r="FT19" s="52"/>
      <c r="FU19" s="52"/>
      <c r="FV19" s="52"/>
      <c r="FW19" s="52"/>
      <c r="FX19" s="52"/>
      <c r="FY19" s="52"/>
      <c r="FZ19" s="52"/>
      <c r="GA19" s="52"/>
      <c r="GB19" s="52"/>
      <c r="GC19" s="52"/>
      <c r="GD19" s="52"/>
      <c r="GE19" s="52"/>
      <c r="GF19" s="52"/>
      <c r="GG19" s="52"/>
      <c r="GH19" s="52"/>
      <c r="GI19" s="52"/>
      <c r="GJ19" s="52"/>
      <c r="GK19" s="52"/>
      <c r="GL19" s="52"/>
      <c r="GM19" s="52"/>
      <c r="GN19" s="52"/>
      <c r="GO19" s="52"/>
      <c r="GP19" s="52"/>
      <c r="GQ19" s="52"/>
      <c r="GR19" s="52"/>
      <c r="GS19" s="52"/>
      <c r="GT19" s="52"/>
      <c r="GU19" s="52"/>
      <c r="GV19" s="52"/>
      <c r="GW19" s="52"/>
      <c r="GX19" s="52"/>
      <c r="GY19" s="52"/>
      <c r="GZ19" s="52"/>
      <c r="HA19" s="52"/>
      <c r="HB19" s="52"/>
      <c r="HC19" s="52"/>
      <c r="HD19" s="52"/>
      <c r="HE19" s="52"/>
      <c r="HF19" s="52"/>
      <c r="HG19" s="52"/>
      <c r="HH19" s="52"/>
      <c r="HI19" s="52"/>
      <c r="HJ19" s="52"/>
      <c r="HK19" s="52"/>
      <c r="HL19" s="52"/>
      <c r="HM19" s="52"/>
      <c r="HN19" s="52"/>
      <c r="HO19" s="52"/>
      <c r="HP19" s="52"/>
      <c r="HQ19" s="52"/>
      <c r="HR19" s="52"/>
      <c r="HS19" s="52"/>
      <c r="HT19" s="52"/>
      <c r="HU19" s="52"/>
      <c r="HV19" s="52"/>
      <c r="HW19" s="52"/>
      <c r="HX19" s="52"/>
      <c r="HY19" s="52"/>
      <c r="HZ19" s="52"/>
      <c r="IA19" s="52"/>
      <c r="IB19" s="52"/>
      <c r="IC19" s="52"/>
      <c r="ID19" s="52"/>
      <c r="IE19" s="52"/>
      <c r="IF19" s="52"/>
      <c r="IG19" s="52"/>
      <c r="IH19" s="52"/>
      <c r="II19" s="52"/>
      <c r="IJ19" s="52"/>
      <c r="IK19" s="52"/>
      <c r="IL19" s="52"/>
      <c r="IM19" s="52"/>
      <c r="IN19" s="52"/>
      <c r="IO19" s="52"/>
      <c r="IP19" s="52"/>
      <c r="IQ19" s="52"/>
      <c r="IR19" s="52"/>
      <c r="IS19" s="52"/>
      <c r="IT19" s="52"/>
      <c r="IU19" s="52"/>
      <c r="IV19" s="52"/>
    </row>
    <row r="20" spans="1:256" ht="25.5">
      <c r="A20" s="159">
        <v>11</v>
      </c>
      <c r="B20" s="197" t="s">
        <v>812</v>
      </c>
      <c r="C20" s="197">
        <v>2019</v>
      </c>
      <c r="D20" s="160" t="s">
        <v>16</v>
      </c>
      <c r="E20" s="160"/>
      <c r="F20" s="160"/>
      <c r="G20" s="197" t="s">
        <v>819</v>
      </c>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X20" s="52"/>
      <c r="CY20" s="52"/>
      <c r="CZ20" s="52"/>
      <c r="DA20" s="52"/>
      <c r="DB20" s="52"/>
      <c r="DC20" s="52"/>
      <c r="DD20" s="52"/>
      <c r="DE20" s="52"/>
      <c r="DF20" s="52"/>
      <c r="DG20" s="52"/>
      <c r="DH20" s="52"/>
      <c r="DI20" s="52"/>
      <c r="DJ20" s="52"/>
      <c r="DK20" s="52"/>
      <c r="DL20" s="52"/>
      <c r="DM20" s="52"/>
      <c r="DN20" s="52"/>
      <c r="DO20" s="52"/>
      <c r="DP20" s="52"/>
      <c r="DQ20" s="52"/>
      <c r="DR20" s="52"/>
      <c r="DS20" s="52"/>
      <c r="DT20" s="52"/>
      <c r="DU20" s="52"/>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52"/>
      <c r="HW20" s="52"/>
      <c r="HX20" s="52"/>
      <c r="HY20" s="52"/>
      <c r="HZ20" s="52"/>
      <c r="IA20" s="52"/>
      <c r="IB20" s="52"/>
      <c r="IC20" s="52"/>
      <c r="ID20" s="52"/>
      <c r="IE20" s="52"/>
      <c r="IF20" s="52"/>
      <c r="IG20" s="52"/>
      <c r="IH20" s="52"/>
      <c r="II20" s="52"/>
      <c r="IJ20" s="52"/>
      <c r="IK20" s="52"/>
      <c r="IL20" s="52"/>
      <c r="IM20" s="52"/>
      <c r="IN20" s="52"/>
      <c r="IO20" s="52"/>
      <c r="IP20" s="52"/>
      <c r="IQ20" s="52"/>
      <c r="IR20" s="52"/>
      <c r="IS20" s="52"/>
      <c r="IT20" s="52"/>
      <c r="IU20" s="52"/>
      <c r="IV20" s="52"/>
    </row>
    <row r="21" spans="1:256" ht="51">
      <c r="A21" s="241">
        <v>12</v>
      </c>
      <c r="B21" s="197" t="s">
        <v>814</v>
      </c>
      <c r="C21" s="197">
        <v>2019</v>
      </c>
      <c r="D21" s="160" t="s">
        <v>16</v>
      </c>
      <c r="E21" s="160"/>
      <c r="F21" s="160"/>
      <c r="G21" s="197" t="s">
        <v>821</v>
      </c>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c r="BU21" s="52"/>
      <c r="BV21" s="52"/>
      <c r="BW21" s="52"/>
      <c r="BX21" s="52"/>
      <c r="BY21" s="52"/>
      <c r="BZ21" s="52"/>
      <c r="CA21" s="52"/>
      <c r="CB21" s="52"/>
      <c r="CC21" s="52"/>
      <c r="CD21" s="52"/>
      <c r="CE21" s="52"/>
      <c r="CF21" s="52"/>
      <c r="CG21" s="52"/>
      <c r="CH21" s="52"/>
      <c r="CI21" s="52"/>
      <c r="CJ21" s="52"/>
      <c r="CK21" s="52"/>
      <c r="CL21" s="52"/>
      <c r="CM21" s="52"/>
      <c r="CN21" s="52"/>
      <c r="CO21" s="52"/>
      <c r="CP21" s="52"/>
      <c r="CQ21" s="52"/>
      <c r="CR21" s="52"/>
      <c r="CS21" s="52"/>
      <c r="CT21" s="52"/>
      <c r="CU21" s="52"/>
      <c r="CV21" s="52"/>
      <c r="CW21" s="52"/>
      <c r="CX21" s="52"/>
      <c r="CY21" s="52"/>
      <c r="CZ21" s="52"/>
      <c r="DA21" s="52"/>
      <c r="DB21" s="52"/>
      <c r="DC21" s="52"/>
      <c r="DD21" s="52"/>
      <c r="DE21" s="52"/>
      <c r="DF21" s="52"/>
      <c r="DG21" s="52"/>
      <c r="DH21" s="52"/>
      <c r="DI21" s="52"/>
      <c r="DJ21" s="52"/>
      <c r="DK21" s="52"/>
      <c r="DL21" s="52"/>
      <c r="DM21" s="52"/>
      <c r="DN21" s="52"/>
      <c r="DO21" s="52"/>
      <c r="DP21" s="52"/>
      <c r="DQ21" s="52"/>
      <c r="DR21" s="52"/>
      <c r="DS21" s="52"/>
      <c r="DT21" s="52"/>
      <c r="DU21" s="52"/>
      <c r="DV21" s="52"/>
      <c r="DW21" s="52"/>
      <c r="DX21" s="52"/>
      <c r="DY21" s="52"/>
      <c r="DZ21" s="52"/>
      <c r="EA21" s="52"/>
      <c r="EB21" s="52"/>
      <c r="EC21" s="52"/>
      <c r="ED21" s="52"/>
      <c r="EE21" s="52"/>
      <c r="EF21" s="52"/>
      <c r="EG21" s="52"/>
      <c r="EH21" s="52"/>
      <c r="EI21" s="52"/>
      <c r="EJ21" s="52"/>
      <c r="EK21" s="52"/>
      <c r="EL21" s="52"/>
      <c r="EM21" s="52"/>
      <c r="EN21" s="52"/>
      <c r="EO21" s="52"/>
      <c r="EP21" s="52"/>
      <c r="EQ21" s="52"/>
      <c r="ER21" s="52"/>
      <c r="ES21" s="52"/>
      <c r="ET21" s="52"/>
      <c r="EU21" s="52"/>
      <c r="EV21" s="52"/>
      <c r="EW21" s="52"/>
      <c r="EX21" s="52"/>
      <c r="EY21" s="52"/>
      <c r="EZ21" s="52"/>
      <c r="FA21" s="52"/>
      <c r="FB21" s="52"/>
      <c r="FC21" s="52"/>
      <c r="FD21" s="52"/>
      <c r="FE21" s="52"/>
      <c r="FF21" s="52"/>
      <c r="FG21" s="52"/>
      <c r="FH21" s="52"/>
      <c r="FI21" s="52"/>
      <c r="FJ21" s="52"/>
      <c r="FK21" s="52"/>
      <c r="FL21" s="52"/>
      <c r="FM21" s="52"/>
      <c r="FN21" s="52"/>
      <c r="FO21" s="52"/>
      <c r="FP21" s="52"/>
      <c r="FQ21" s="52"/>
      <c r="FR21" s="52"/>
      <c r="FS21" s="52"/>
      <c r="FT21" s="52"/>
      <c r="FU21" s="52"/>
      <c r="FV21" s="52"/>
      <c r="FW21" s="52"/>
      <c r="FX21" s="52"/>
      <c r="FY21" s="52"/>
      <c r="FZ21" s="52"/>
      <c r="GA21" s="52"/>
      <c r="GB21" s="52"/>
      <c r="GC21" s="52"/>
      <c r="GD21" s="52"/>
      <c r="GE21" s="52"/>
      <c r="GF21" s="52"/>
      <c r="GG21" s="52"/>
      <c r="GH21" s="52"/>
      <c r="GI21" s="52"/>
      <c r="GJ21" s="52"/>
      <c r="GK21" s="52"/>
      <c r="GL21" s="52"/>
      <c r="GM21" s="52"/>
      <c r="GN21" s="52"/>
      <c r="GO21" s="52"/>
      <c r="GP21" s="52"/>
      <c r="GQ21" s="52"/>
      <c r="GR21" s="52"/>
      <c r="GS21" s="52"/>
      <c r="GT21" s="52"/>
      <c r="GU21" s="52"/>
      <c r="GV21" s="52"/>
      <c r="GW21" s="52"/>
      <c r="GX21" s="52"/>
      <c r="GY21" s="52"/>
      <c r="GZ21" s="52"/>
      <c r="HA21" s="52"/>
      <c r="HB21" s="52"/>
      <c r="HC21" s="52"/>
      <c r="HD21" s="52"/>
      <c r="HE21" s="52"/>
      <c r="HF21" s="52"/>
      <c r="HG21" s="52"/>
      <c r="HH21" s="52"/>
      <c r="HI21" s="52"/>
      <c r="HJ21" s="52"/>
      <c r="HK21" s="52"/>
      <c r="HL21" s="52"/>
      <c r="HM21" s="52"/>
      <c r="HN21" s="52"/>
      <c r="HO21" s="52"/>
      <c r="HP21" s="52"/>
      <c r="HQ21" s="52"/>
      <c r="HR21" s="52"/>
      <c r="HS21" s="52"/>
      <c r="HT21" s="52"/>
      <c r="HU21" s="52"/>
      <c r="HV21" s="52"/>
      <c r="HW21" s="52"/>
      <c r="HX21" s="52"/>
      <c r="HY21" s="52"/>
      <c r="HZ21" s="52"/>
      <c r="IA21" s="52"/>
      <c r="IB21" s="52"/>
      <c r="IC21" s="52"/>
      <c r="ID21" s="52"/>
      <c r="IE21" s="52"/>
      <c r="IF21" s="52"/>
      <c r="IG21" s="52"/>
      <c r="IH21" s="52"/>
      <c r="II21" s="52"/>
      <c r="IJ21" s="52"/>
      <c r="IK21" s="52"/>
      <c r="IL21" s="52"/>
      <c r="IM21" s="52"/>
      <c r="IN21" s="52"/>
      <c r="IO21" s="52"/>
      <c r="IP21" s="52"/>
      <c r="IQ21" s="52"/>
      <c r="IR21" s="52"/>
      <c r="IS21" s="52"/>
      <c r="IT21" s="52"/>
      <c r="IU21" s="52"/>
      <c r="IV21" s="52"/>
    </row>
    <row r="22" spans="1:256" ht="38.25">
      <c r="A22" s="241">
        <v>13</v>
      </c>
      <c r="B22" s="197" t="s">
        <v>815</v>
      </c>
      <c r="C22" s="197">
        <v>2019</v>
      </c>
      <c r="D22" s="160" t="s">
        <v>16</v>
      </c>
      <c r="E22" s="160"/>
      <c r="F22" s="160"/>
      <c r="G22" s="197" t="s">
        <v>810</v>
      </c>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c r="BU22" s="52"/>
      <c r="BV22" s="52"/>
      <c r="BW22" s="52"/>
      <c r="BX22" s="52"/>
      <c r="BY22" s="52"/>
      <c r="BZ22" s="52"/>
      <c r="CA22" s="52"/>
      <c r="CB22" s="52"/>
      <c r="CC22" s="52"/>
      <c r="CD22" s="52"/>
      <c r="CE22" s="52"/>
      <c r="CF22" s="52"/>
      <c r="CG22" s="52"/>
      <c r="CH22" s="52"/>
      <c r="CI22" s="52"/>
      <c r="CJ22" s="52"/>
      <c r="CK22" s="52"/>
      <c r="CL22" s="52"/>
      <c r="CM22" s="52"/>
      <c r="CN22" s="52"/>
      <c r="CO22" s="52"/>
      <c r="CP22" s="52"/>
      <c r="CQ22" s="52"/>
      <c r="CR22" s="52"/>
      <c r="CS22" s="52"/>
      <c r="CT22" s="52"/>
      <c r="CU22" s="52"/>
      <c r="CV22" s="52"/>
      <c r="CW22" s="52"/>
      <c r="CX22" s="52"/>
      <c r="CY22" s="52"/>
      <c r="CZ22" s="52"/>
      <c r="DA22" s="52"/>
      <c r="DB22" s="52"/>
      <c r="DC22" s="52"/>
      <c r="DD22" s="52"/>
      <c r="DE22" s="52"/>
      <c r="DF22" s="52"/>
      <c r="DG22" s="52"/>
      <c r="DH22" s="52"/>
      <c r="DI22" s="52"/>
      <c r="DJ22" s="52"/>
      <c r="DK22" s="52"/>
      <c r="DL22" s="52"/>
      <c r="DM22" s="52"/>
      <c r="DN22" s="52"/>
      <c r="DO22" s="52"/>
      <c r="DP22" s="52"/>
      <c r="DQ22" s="52"/>
      <c r="DR22" s="52"/>
      <c r="DS22" s="52"/>
      <c r="DT22" s="52"/>
      <c r="DU22" s="52"/>
      <c r="DV22" s="52"/>
      <c r="DW22" s="52"/>
      <c r="DX22" s="52"/>
      <c r="DY22" s="52"/>
      <c r="DZ22" s="52"/>
      <c r="EA22" s="52"/>
      <c r="EB22" s="52"/>
      <c r="EC22" s="52"/>
      <c r="ED22" s="52"/>
      <c r="EE22" s="52"/>
      <c r="EF22" s="52"/>
      <c r="EG22" s="52"/>
      <c r="EH22" s="52"/>
      <c r="EI22" s="52"/>
      <c r="EJ22" s="52"/>
      <c r="EK22" s="52"/>
      <c r="EL22" s="52"/>
      <c r="EM22" s="52"/>
      <c r="EN22" s="52"/>
      <c r="EO22" s="52"/>
      <c r="EP22" s="52"/>
      <c r="EQ22" s="52"/>
      <c r="ER22" s="52"/>
      <c r="ES22" s="52"/>
      <c r="ET22" s="52"/>
      <c r="EU22" s="52"/>
      <c r="EV22" s="52"/>
      <c r="EW22" s="52"/>
      <c r="EX22" s="52"/>
      <c r="EY22" s="52"/>
      <c r="EZ22" s="52"/>
      <c r="FA22" s="52"/>
      <c r="FB22" s="52"/>
      <c r="FC22" s="52"/>
      <c r="FD22" s="52"/>
      <c r="FE22" s="52"/>
      <c r="FF22" s="52"/>
      <c r="FG22" s="52"/>
      <c r="FH22" s="52"/>
      <c r="FI22" s="52"/>
      <c r="FJ22" s="52"/>
      <c r="FK22" s="52"/>
      <c r="FL22" s="52"/>
      <c r="FM22" s="52"/>
      <c r="FN22" s="52"/>
      <c r="FO22" s="52"/>
      <c r="FP22" s="52"/>
      <c r="FQ22" s="52"/>
      <c r="FR22" s="52"/>
      <c r="FS22" s="52"/>
      <c r="FT22" s="52"/>
      <c r="FU22" s="52"/>
      <c r="FV22" s="52"/>
      <c r="FW22" s="52"/>
      <c r="FX22" s="52"/>
      <c r="FY22" s="52"/>
      <c r="FZ22" s="52"/>
      <c r="GA22" s="52"/>
      <c r="GB22" s="52"/>
      <c r="GC22" s="52"/>
      <c r="GD22" s="52"/>
      <c r="GE22" s="52"/>
      <c r="GF22" s="52"/>
      <c r="GG22" s="52"/>
      <c r="GH22" s="52"/>
      <c r="GI22" s="52"/>
      <c r="GJ22" s="52"/>
      <c r="GK22" s="52"/>
      <c r="GL22" s="52"/>
      <c r="GM22" s="52"/>
      <c r="GN22" s="52"/>
      <c r="GO22" s="52"/>
      <c r="GP22" s="52"/>
      <c r="GQ22" s="52"/>
      <c r="GR22" s="52"/>
      <c r="GS22" s="52"/>
      <c r="GT22" s="52"/>
      <c r="GU22" s="52"/>
      <c r="GV22" s="52"/>
      <c r="GW22" s="52"/>
      <c r="GX22" s="52"/>
      <c r="GY22" s="52"/>
      <c r="GZ22" s="52"/>
      <c r="HA22" s="52"/>
      <c r="HB22" s="52"/>
      <c r="HC22" s="52"/>
      <c r="HD22" s="52"/>
      <c r="HE22" s="52"/>
      <c r="HF22" s="52"/>
      <c r="HG22" s="52"/>
      <c r="HH22" s="52"/>
      <c r="HI22" s="52"/>
      <c r="HJ22" s="52"/>
      <c r="HK22" s="52"/>
      <c r="HL22" s="52"/>
      <c r="HM22" s="52"/>
      <c r="HN22" s="52"/>
      <c r="HO22" s="52"/>
      <c r="HP22" s="52"/>
      <c r="HQ22" s="52"/>
      <c r="HR22" s="52"/>
      <c r="HS22" s="52"/>
      <c r="HT22" s="52"/>
      <c r="HU22" s="52"/>
      <c r="HV22" s="52"/>
      <c r="HW22" s="52"/>
      <c r="HX22" s="52"/>
      <c r="HY22" s="52"/>
      <c r="HZ22" s="52"/>
      <c r="IA22" s="52"/>
      <c r="IB22" s="52"/>
      <c r="IC22" s="52"/>
      <c r="ID22" s="52"/>
      <c r="IE22" s="52"/>
      <c r="IF22" s="52"/>
      <c r="IG22" s="52"/>
      <c r="IH22" s="52"/>
      <c r="II22" s="52"/>
      <c r="IJ22" s="52"/>
      <c r="IK22" s="52"/>
      <c r="IL22" s="52"/>
      <c r="IM22" s="52"/>
      <c r="IN22" s="52"/>
      <c r="IO22" s="52"/>
      <c r="IP22" s="52"/>
      <c r="IQ22" s="52"/>
      <c r="IR22" s="52"/>
      <c r="IS22" s="52"/>
      <c r="IT22" s="52"/>
      <c r="IU22" s="52"/>
      <c r="IV22" s="52"/>
    </row>
    <row r="23" spans="1:256" ht="38.25">
      <c r="A23" s="241">
        <v>14</v>
      </c>
      <c r="B23" s="197" t="s">
        <v>816</v>
      </c>
      <c r="C23" s="197">
        <v>2019</v>
      </c>
      <c r="D23" s="160" t="s">
        <v>16</v>
      </c>
      <c r="E23" s="160"/>
      <c r="F23" s="160"/>
      <c r="G23" s="197" t="s">
        <v>810</v>
      </c>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52"/>
      <c r="BM23" s="52"/>
      <c r="BN23" s="52"/>
      <c r="BO23" s="52"/>
      <c r="BP23" s="52"/>
      <c r="BQ23" s="52"/>
      <c r="BR23" s="52"/>
      <c r="BS23" s="52"/>
      <c r="BT23" s="52"/>
      <c r="BU23" s="52"/>
      <c r="BV23" s="52"/>
      <c r="BW23" s="52"/>
      <c r="BX23" s="52"/>
      <c r="BY23" s="52"/>
      <c r="BZ23" s="52"/>
      <c r="CA23" s="52"/>
      <c r="CB23" s="52"/>
      <c r="CC23" s="52"/>
      <c r="CD23" s="52"/>
      <c r="CE23" s="52"/>
      <c r="CF23" s="52"/>
      <c r="CG23" s="52"/>
      <c r="CH23" s="52"/>
      <c r="CI23" s="52"/>
      <c r="CJ23" s="52"/>
      <c r="CK23" s="52"/>
      <c r="CL23" s="52"/>
      <c r="CM23" s="52"/>
      <c r="CN23" s="52"/>
      <c r="CO23" s="52"/>
      <c r="CP23" s="52"/>
      <c r="CQ23" s="52"/>
      <c r="CR23" s="52"/>
      <c r="CS23" s="52"/>
      <c r="CT23" s="52"/>
      <c r="CU23" s="52"/>
      <c r="CV23" s="52"/>
      <c r="CW23" s="52"/>
      <c r="CX23" s="52"/>
      <c r="CY23" s="52"/>
      <c r="CZ23" s="52"/>
      <c r="DA23" s="52"/>
      <c r="DB23" s="52"/>
      <c r="DC23" s="52"/>
      <c r="DD23" s="52"/>
      <c r="DE23" s="52"/>
      <c r="DF23" s="52"/>
      <c r="DG23" s="52"/>
      <c r="DH23" s="52"/>
      <c r="DI23" s="52"/>
      <c r="DJ23" s="52"/>
      <c r="DK23" s="52"/>
      <c r="DL23" s="52"/>
      <c r="DM23" s="52"/>
      <c r="DN23" s="52"/>
      <c r="DO23" s="52"/>
      <c r="DP23" s="52"/>
      <c r="DQ23" s="52"/>
      <c r="DR23" s="52"/>
      <c r="DS23" s="52"/>
      <c r="DT23" s="52"/>
      <c r="DU23" s="52"/>
      <c r="DV23" s="52"/>
      <c r="DW23" s="52"/>
      <c r="DX23" s="52"/>
      <c r="DY23" s="52"/>
      <c r="DZ23" s="52"/>
      <c r="EA23" s="52"/>
      <c r="EB23" s="52"/>
      <c r="EC23" s="52"/>
      <c r="ED23" s="52"/>
      <c r="EE23" s="52"/>
      <c r="EF23" s="52"/>
      <c r="EG23" s="52"/>
      <c r="EH23" s="52"/>
      <c r="EI23" s="52"/>
      <c r="EJ23" s="52"/>
      <c r="EK23" s="52"/>
      <c r="EL23" s="52"/>
      <c r="EM23" s="52"/>
      <c r="EN23" s="52"/>
      <c r="EO23" s="52"/>
      <c r="EP23" s="52"/>
      <c r="EQ23" s="52"/>
      <c r="ER23" s="52"/>
      <c r="ES23" s="52"/>
      <c r="ET23" s="52"/>
      <c r="EU23" s="52"/>
      <c r="EV23" s="52"/>
      <c r="EW23" s="52"/>
      <c r="EX23" s="52"/>
      <c r="EY23" s="52"/>
      <c r="EZ23" s="52"/>
      <c r="FA23" s="52"/>
      <c r="FB23" s="52"/>
      <c r="FC23" s="52"/>
      <c r="FD23" s="52"/>
      <c r="FE23" s="52"/>
      <c r="FF23" s="52"/>
      <c r="FG23" s="52"/>
      <c r="FH23" s="52"/>
      <c r="FI23" s="52"/>
      <c r="FJ23" s="52"/>
      <c r="FK23" s="52"/>
      <c r="FL23" s="52"/>
      <c r="FM23" s="52"/>
      <c r="FN23" s="52"/>
      <c r="FO23" s="52"/>
      <c r="FP23" s="52"/>
      <c r="FQ23" s="52"/>
      <c r="FR23" s="52"/>
      <c r="FS23" s="52"/>
      <c r="FT23" s="52"/>
      <c r="FU23" s="52"/>
      <c r="FV23" s="52"/>
      <c r="FW23" s="52"/>
      <c r="FX23" s="52"/>
      <c r="FY23" s="52"/>
      <c r="FZ23" s="52"/>
      <c r="GA23" s="52"/>
      <c r="GB23" s="52"/>
      <c r="GC23" s="52"/>
      <c r="GD23" s="52"/>
      <c r="GE23" s="52"/>
      <c r="GF23" s="52"/>
      <c r="GG23" s="52"/>
      <c r="GH23" s="52"/>
      <c r="GI23" s="52"/>
      <c r="GJ23" s="52"/>
      <c r="GK23" s="52"/>
      <c r="GL23" s="52"/>
      <c r="GM23" s="52"/>
      <c r="GN23" s="52"/>
      <c r="GO23" s="52"/>
      <c r="GP23" s="52"/>
      <c r="GQ23" s="52"/>
      <c r="GR23" s="52"/>
      <c r="GS23" s="52"/>
      <c r="GT23" s="52"/>
      <c r="GU23" s="52"/>
      <c r="GV23" s="52"/>
      <c r="GW23" s="52"/>
      <c r="GX23" s="52"/>
      <c r="GY23" s="52"/>
      <c r="GZ23" s="52"/>
      <c r="HA23" s="52"/>
      <c r="HB23" s="52"/>
      <c r="HC23" s="52"/>
      <c r="HD23" s="52"/>
      <c r="HE23" s="52"/>
      <c r="HF23" s="52"/>
      <c r="HG23" s="52"/>
      <c r="HH23" s="52"/>
      <c r="HI23" s="52"/>
      <c r="HJ23" s="52"/>
      <c r="HK23" s="52"/>
      <c r="HL23" s="52"/>
      <c r="HM23" s="52"/>
      <c r="HN23" s="52"/>
      <c r="HO23" s="52"/>
      <c r="HP23" s="52"/>
      <c r="HQ23" s="52"/>
      <c r="HR23" s="52"/>
      <c r="HS23" s="52"/>
      <c r="HT23" s="52"/>
      <c r="HU23" s="52"/>
      <c r="HV23" s="52"/>
      <c r="HW23" s="52"/>
      <c r="HX23" s="52"/>
      <c r="HY23" s="52"/>
      <c r="HZ23" s="52"/>
      <c r="IA23" s="52"/>
      <c r="IB23" s="52"/>
      <c r="IC23" s="52"/>
      <c r="ID23" s="52"/>
      <c r="IE23" s="52"/>
      <c r="IF23" s="52"/>
      <c r="IG23" s="52"/>
      <c r="IH23" s="52"/>
      <c r="II23" s="52"/>
      <c r="IJ23" s="52"/>
      <c r="IK23" s="52"/>
      <c r="IL23" s="52"/>
      <c r="IM23" s="52"/>
      <c r="IN23" s="52"/>
      <c r="IO23" s="52"/>
      <c r="IP23" s="52"/>
      <c r="IQ23" s="52"/>
      <c r="IR23" s="52"/>
      <c r="IS23" s="52"/>
      <c r="IT23" s="52"/>
      <c r="IU23" s="52"/>
      <c r="IV23" s="52"/>
    </row>
    <row r="24" spans="1:256">
      <c r="A24" s="241">
        <v>15</v>
      </c>
      <c r="B24" s="197"/>
      <c r="C24" s="197"/>
      <c r="D24" s="160"/>
      <c r="E24" s="160"/>
      <c r="F24" s="160"/>
      <c r="G24" s="197"/>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c r="BT24" s="52"/>
      <c r="BU24" s="52"/>
      <c r="BV24" s="52"/>
      <c r="BW24" s="52"/>
      <c r="BX24" s="52"/>
      <c r="BY24" s="52"/>
      <c r="BZ24" s="52"/>
      <c r="CA24" s="52"/>
      <c r="CB24" s="52"/>
      <c r="CC24" s="52"/>
      <c r="CD24" s="52"/>
      <c r="CE24" s="52"/>
      <c r="CF24" s="52"/>
      <c r="CG24" s="52"/>
      <c r="CH24" s="52"/>
      <c r="CI24" s="52"/>
      <c r="CJ24" s="52"/>
      <c r="CK24" s="52"/>
      <c r="CL24" s="52"/>
      <c r="CM24" s="52"/>
      <c r="CN24" s="52"/>
      <c r="CO24" s="52"/>
      <c r="CP24" s="52"/>
      <c r="CQ24" s="52"/>
      <c r="CR24" s="52"/>
      <c r="CS24" s="52"/>
      <c r="CT24" s="52"/>
      <c r="CU24" s="52"/>
      <c r="CV24" s="52"/>
      <c r="CW24" s="52"/>
      <c r="CX24" s="52"/>
      <c r="CY24" s="52"/>
      <c r="CZ24" s="52"/>
      <c r="DA24" s="52"/>
      <c r="DB24" s="52"/>
      <c r="DC24" s="52"/>
      <c r="DD24" s="52"/>
      <c r="DE24" s="52"/>
      <c r="DF24" s="52"/>
      <c r="DG24" s="52"/>
      <c r="DH24" s="52"/>
      <c r="DI24" s="52"/>
      <c r="DJ24" s="52"/>
      <c r="DK24" s="52"/>
      <c r="DL24" s="52"/>
      <c r="DM24" s="52"/>
      <c r="DN24" s="52"/>
      <c r="DO24" s="52"/>
      <c r="DP24" s="52"/>
      <c r="DQ24" s="52"/>
      <c r="DR24" s="52"/>
      <c r="DS24" s="52"/>
      <c r="DT24" s="52"/>
      <c r="DU24" s="52"/>
      <c r="DV24" s="52"/>
      <c r="DW24" s="52"/>
      <c r="DX24" s="52"/>
      <c r="DY24" s="52"/>
      <c r="DZ24" s="52"/>
      <c r="EA24" s="52"/>
      <c r="EB24" s="52"/>
      <c r="EC24" s="52"/>
      <c r="ED24" s="52"/>
      <c r="EE24" s="52"/>
      <c r="EF24" s="52"/>
      <c r="EG24" s="52"/>
      <c r="EH24" s="52"/>
      <c r="EI24" s="52"/>
      <c r="EJ24" s="52"/>
      <c r="EK24" s="52"/>
      <c r="EL24" s="52"/>
      <c r="EM24" s="52"/>
      <c r="EN24" s="52"/>
      <c r="EO24" s="52"/>
      <c r="EP24" s="52"/>
      <c r="EQ24" s="52"/>
      <c r="ER24" s="52"/>
      <c r="ES24" s="52"/>
      <c r="ET24" s="52"/>
      <c r="EU24" s="52"/>
      <c r="EV24" s="52"/>
      <c r="EW24" s="52"/>
      <c r="EX24" s="52"/>
      <c r="EY24" s="52"/>
      <c r="EZ24" s="52"/>
      <c r="FA24" s="52"/>
      <c r="FB24" s="52"/>
      <c r="FC24" s="52"/>
      <c r="FD24" s="52"/>
      <c r="FE24" s="52"/>
      <c r="FF24" s="52"/>
      <c r="FG24" s="52"/>
      <c r="FH24" s="52"/>
      <c r="FI24" s="52"/>
      <c r="FJ24" s="52"/>
      <c r="FK24" s="52"/>
      <c r="FL24" s="52"/>
      <c r="FM24" s="52"/>
      <c r="FN24" s="52"/>
      <c r="FO24" s="52"/>
      <c r="FP24" s="52"/>
      <c r="FQ24" s="52"/>
      <c r="FR24" s="52"/>
      <c r="FS24" s="52"/>
      <c r="FT24" s="52"/>
      <c r="FU24" s="52"/>
      <c r="FV24" s="52"/>
      <c r="FW24" s="52"/>
      <c r="FX24" s="52"/>
      <c r="FY24" s="52"/>
      <c r="FZ24" s="52"/>
      <c r="GA24" s="52"/>
      <c r="GB24" s="52"/>
      <c r="GC24" s="52"/>
      <c r="GD24" s="52"/>
      <c r="GE24" s="52"/>
      <c r="GF24" s="52"/>
      <c r="GG24" s="52"/>
      <c r="GH24" s="52"/>
      <c r="GI24" s="52"/>
      <c r="GJ24" s="52"/>
      <c r="GK24" s="52"/>
      <c r="GL24" s="52"/>
      <c r="GM24" s="52"/>
      <c r="GN24" s="52"/>
      <c r="GO24" s="52"/>
      <c r="GP24" s="52"/>
      <c r="GQ24" s="52"/>
      <c r="GR24" s="52"/>
      <c r="GS24" s="52"/>
      <c r="GT24" s="52"/>
      <c r="GU24" s="52"/>
      <c r="GV24" s="52"/>
      <c r="GW24" s="52"/>
      <c r="GX24" s="52"/>
      <c r="GY24" s="52"/>
      <c r="GZ24" s="52"/>
      <c r="HA24" s="52"/>
      <c r="HB24" s="52"/>
      <c r="HC24" s="52"/>
      <c r="HD24" s="52"/>
      <c r="HE24" s="52"/>
      <c r="HF24" s="52"/>
      <c r="HG24" s="52"/>
      <c r="HH24" s="52"/>
      <c r="HI24" s="52"/>
      <c r="HJ24" s="52"/>
      <c r="HK24" s="52"/>
      <c r="HL24" s="52"/>
      <c r="HM24" s="52"/>
      <c r="HN24" s="52"/>
      <c r="HO24" s="52"/>
      <c r="HP24" s="52"/>
      <c r="HQ24" s="52"/>
      <c r="HR24" s="52"/>
      <c r="HS24" s="52"/>
      <c r="HT24" s="52"/>
      <c r="HU24" s="52"/>
      <c r="HV24" s="52"/>
      <c r="HW24" s="52"/>
      <c r="HX24" s="52"/>
      <c r="HY24" s="52"/>
      <c r="HZ24" s="52"/>
      <c r="IA24" s="52"/>
      <c r="IB24" s="52"/>
      <c r="IC24" s="52"/>
      <c r="ID24" s="52"/>
      <c r="IE24" s="52"/>
      <c r="IF24" s="52"/>
      <c r="IG24" s="52"/>
      <c r="IH24" s="52"/>
      <c r="II24" s="52"/>
      <c r="IJ24" s="52"/>
      <c r="IK24" s="52"/>
      <c r="IL24" s="52"/>
      <c r="IM24" s="52"/>
      <c r="IN24" s="52"/>
      <c r="IO24" s="52"/>
      <c r="IP24" s="52"/>
      <c r="IQ24" s="52"/>
      <c r="IR24" s="52"/>
      <c r="IS24" s="52"/>
      <c r="IT24" s="52"/>
      <c r="IU24" s="52"/>
      <c r="IV24" s="52"/>
    </row>
  </sheetData>
  <mergeCells count="5">
    <mergeCell ref="A7:A8"/>
    <mergeCell ref="B7:B8"/>
    <mergeCell ref="C7:C8"/>
    <mergeCell ref="D7:F7"/>
    <mergeCell ref="G7:G8"/>
  </mergeCells>
  <conditionalFormatting sqref="D10:F10">
    <cfRule type="duplicateValues" dxfId="16" priority="22"/>
  </conditionalFormatting>
  <conditionalFormatting sqref="D12:F12">
    <cfRule type="duplicateValues" dxfId="15" priority="20"/>
  </conditionalFormatting>
  <conditionalFormatting sqref="D11:F11">
    <cfRule type="duplicateValues" dxfId="14" priority="21"/>
  </conditionalFormatting>
  <conditionalFormatting sqref="D13">
    <cfRule type="duplicateValues" dxfId="13" priority="16"/>
  </conditionalFormatting>
  <conditionalFormatting sqref="D14">
    <cfRule type="duplicateValues" dxfId="12" priority="15"/>
  </conditionalFormatting>
  <conditionalFormatting sqref="D15">
    <cfRule type="duplicateValues" dxfId="11" priority="14"/>
  </conditionalFormatting>
  <conditionalFormatting sqref="D16">
    <cfRule type="duplicateValues" dxfId="10" priority="13"/>
  </conditionalFormatting>
  <conditionalFormatting sqref="D17">
    <cfRule type="duplicateValues" dxfId="9" priority="12"/>
  </conditionalFormatting>
  <conditionalFormatting sqref="D18">
    <cfRule type="duplicateValues" dxfId="8" priority="11"/>
  </conditionalFormatting>
  <conditionalFormatting sqref="D23">
    <cfRule type="duplicateValues" dxfId="7" priority="10"/>
  </conditionalFormatting>
  <conditionalFormatting sqref="D22">
    <cfRule type="duplicateValues" dxfId="6" priority="9"/>
  </conditionalFormatting>
  <conditionalFormatting sqref="D21">
    <cfRule type="duplicateValues" dxfId="5" priority="8"/>
  </conditionalFormatting>
  <conditionalFormatting sqref="D20">
    <cfRule type="duplicateValues" dxfId="4" priority="6"/>
  </conditionalFormatting>
  <conditionalFormatting sqref="D19">
    <cfRule type="duplicateValues" dxfId="3" priority="5"/>
  </conditionalFormatting>
  <conditionalFormatting sqref="F15">
    <cfRule type="duplicateValues" dxfId="2" priority="4"/>
  </conditionalFormatting>
  <conditionalFormatting sqref="D24:F24 E13:F14 E16:F23">
    <cfRule type="duplicateValues" dxfId="1" priority="23"/>
  </conditionalFormatting>
  <conditionalFormatting sqref="E15">
    <cfRule type="duplicateValues" dxfId="0" priority="1"/>
  </conditionalFormatting>
  <dataValidations count="1">
    <dataValidation type="list" allowBlank="1" showInputMessage="1" showErrorMessage="1" sqref="D10:F24" xr:uid="{00000000-0002-0000-2100-000000000000}">
      <formula1>$B$4:$B$5</formula1>
    </dataValidation>
  </dataValidations>
  <hyperlinks>
    <hyperlink ref="H1" location="'Daftar Tabel'!A1" display="&lt;&lt;&lt; Daftar Tabel"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V36"/>
  <sheetViews>
    <sheetView zoomScale="130" zoomScaleNormal="130" workbookViewId="0">
      <pane ySplit="2" topLeftCell="A13" activePane="bottomLeft" state="frozen"/>
      <selection pane="bottomLeft" activeCell="L14" sqref="L14:M19"/>
    </sheetView>
  </sheetViews>
  <sheetFormatPr defaultColWidth="9" defaultRowHeight="15"/>
  <cols>
    <col min="1" max="10" width="10.5703125" style="1" customWidth="1"/>
    <col min="11" max="11" width="10.42578125" style="1" customWidth="1"/>
    <col min="12" max="12" width="14.5703125" style="1" customWidth="1"/>
    <col min="13" max="256" width="8.85546875" style="1" customWidth="1"/>
  </cols>
  <sheetData>
    <row r="1" spans="1:16">
      <c r="A1" s="58" t="s">
        <v>194</v>
      </c>
      <c r="B1" s="58"/>
      <c r="L1" s="39" t="s">
        <v>14</v>
      </c>
    </row>
    <row r="2" spans="1:16">
      <c r="A2" s="58"/>
      <c r="B2" s="58"/>
    </row>
    <row r="3" spans="1:16">
      <c r="A3" s="63" t="s">
        <v>195</v>
      </c>
      <c r="B3" s="58"/>
    </row>
    <row r="4" spans="1:16" ht="29.45" customHeight="1">
      <c r="A4" s="323" t="s">
        <v>196</v>
      </c>
      <c r="B4" s="323" t="s">
        <v>197</v>
      </c>
      <c r="C4" s="323" t="s">
        <v>198</v>
      </c>
      <c r="D4" s="323"/>
      <c r="E4" s="323"/>
      <c r="F4" s="323"/>
      <c r="G4" s="323"/>
      <c r="H4" s="323" t="s">
        <v>199</v>
      </c>
      <c r="I4" s="323" t="s">
        <v>200</v>
      </c>
    </row>
    <row r="5" spans="1:16" ht="25.5">
      <c r="A5" s="323"/>
      <c r="B5" s="323"/>
      <c r="C5" s="49" t="s">
        <v>826</v>
      </c>
      <c r="D5" s="49" t="s">
        <v>825</v>
      </c>
      <c r="E5" s="49" t="s">
        <v>824</v>
      </c>
      <c r="F5" s="49" t="s">
        <v>823</v>
      </c>
      <c r="G5" s="49" t="s">
        <v>822</v>
      </c>
      <c r="H5" s="323"/>
      <c r="I5" s="323"/>
    </row>
    <row r="6" spans="1:16">
      <c r="A6" s="41">
        <v>1</v>
      </c>
      <c r="B6" s="41">
        <v>2</v>
      </c>
      <c r="C6" s="41">
        <v>3</v>
      </c>
      <c r="D6" s="41">
        <v>4</v>
      </c>
      <c r="E6" s="41">
        <v>5</v>
      </c>
      <c r="F6" s="41">
        <v>6</v>
      </c>
      <c r="G6" s="41">
        <v>7</v>
      </c>
      <c r="H6" s="41">
        <v>8</v>
      </c>
      <c r="I6" s="41">
        <v>9</v>
      </c>
    </row>
    <row r="7" spans="1:16">
      <c r="A7" s="42" t="s">
        <v>627</v>
      </c>
      <c r="B7" s="42">
        <v>33</v>
      </c>
      <c r="C7" s="76"/>
      <c r="D7" s="76"/>
      <c r="E7" s="43"/>
      <c r="F7" s="43"/>
      <c r="G7" s="43"/>
      <c r="H7" s="43"/>
      <c r="I7" s="43"/>
    </row>
    <row r="8" spans="1:16">
      <c r="A8" s="42" t="s">
        <v>626</v>
      </c>
      <c r="B8" s="42">
        <v>21</v>
      </c>
      <c r="C8" s="76"/>
      <c r="D8" s="76"/>
      <c r="E8" s="76"/>
      <c r="F8" s="43"/>
      <c r="G8" s="43"/>
      <c r="H8" s="43"/>
      <c r="I8" s="43"/>
    </row>
    <row r="9" spans="1:16">
      <c r="A9" s="42" t="s">
        <v>625</v>
      </c>
      <c r="B9" s="42">
        <v>39</v>
      </c>
      <c r="C9" s="76"/>
      <c r="D9" s="76"/>
      <c r="E9" s="76"/>
      <c r="F9" s="76"/>
      <c r="G9" s="43"/>
      <c r="H9" s="43"/>
      <c r="I9" s="43"/>
    </row>
    <row r="10" spans="1:16">
      <c r="A10" s="77"/>
      <c r="B10" s="77"/>
      <c r="C10" s="77"/>
      <c r="D10" s="77"/>
      <c r="E10" s="77"/>
      <c r="F10" s="77"/>
      <c r="G10" s="77"/>
      <c r="H10" s="77"/>
      <c r="I10" s="77"/>
    </row>
    <row r="11" spans="1:16">
      <c r="A11" s="202" t="s">
        <v>202</v>
      </c>
      <c r="B11" s="203"/>
      <c r="C11" s="203"/>
      <c r="D11" s="203"/>
      <c r="E11" s="203"/>
      <c r="F11" s="203"/>
      <c r="G11" s="203"/>
      <c r="H11" s="203"/>
      <c r="I11" s="203"/>
      <c r="J11" s="146"/>
      <c r="K11" s="146"/>
    </row>
    <row r="12" spans="1:16" ht="29.1" customHeight="1">
      <c r="A12" s="311" t="s">
        <v>196</v>
      </c>
      <c r="B12" s="311" t="s">
        <v>197</v>
      </c>
      <c r="C12" s="311" t="s">
        <v>198</v>
      </c>
      <c r="D12" s="311"/>
      <c r="E12" s="311"/>
      <c r="F12" s="311"/>
      <c r="G12" s="311"/>
      <c r="H12" s="311"/>
      <c r="I12" s="311"/>
      <c r="J12" s="311" t="s">
        <v>203</v>
      </c>
      <c r="K12" s="311" t="s">
        <v>200</v>
      </c>
    </row>
    <row r="13" spans="1:16" ht="25.5">
      <c r="A13" s="311"/>
      <c r="B13" s="311"/>
      <c r="C13" s="155" t="s">
        <v>828</v>
      </c>
      <c r="D13" s="155" t="s">
        <v>827</v>
      </c>
      <c r="E13" s="155" t="s">
        <v>826</v>
      </c>
      <c r="F13" s="155" t="s">
        <v>825</v>
      </c>
      <c r="G13" s="155" t="s">
        <v>824</v>
      </c>
      <c r="H13" s="155" t="s">
        <v>823</v>
      </c>
      <c r="I13" s="155" t="s">
        <v>822</v>
      </c>
      <c r="J13" s="311"/>
      <c r="K13" s="311"/>
    </row>
    <row r="14" spans="1:16">
      <c r="A14" s="157">
        <v>1</v>
      </c>
      <c r="B14" s="157"/>
      <c r="C14" s="157">
        <v>2</v>
      </c>
      <c r="D14" s="157">
        <v>3</v>
      </c>
      <c r="E14" s="157">
        <v>4</v>
      </c>
      <c r="F14" s="157">
        <v>5</v>
      </c>
      <c r="G14" s="157">
        <v>6</v>
      </c>
      <c r="H14" s="157">
        <v>7</v>
      </c>
      <c r="I14" s="157">
        <v>8</v>
      </c>
      <c r="J14" s="157">
        <v>9</v>
      </c>
      <c r="K14" s="157">
        <v>10</v>
      </c>
    </row>
    <row r="15" spans="1:16">
      <c r="A15" s="159" t="s">
        <v>629</v>
      </c>
      <c r="B15" s="159">
        <v>29</v>
      </c>
      <c r="C15" s="204"/>
      <c r="D15" s="204"/>
      <c r="E15" s="204"/>
      <c r="F15" s="160">
        <v>0</v>
      </c>
      <c r="G15" s="160">
        <v>15</v>
      </c>
      <c r="H15" s="160">
        <v>5</v>
      </c>
      <c r="I15" s="160">
        <v>0</v>
      </c>
      <c r="J15" s="160">
        <f>G15+H15+I15</f>
        <v>20</v>
      </c>
      <c r="K15" s="160">
        <v>4.25</v>
      </c>
      <c r="L15" s="122"/>
      <c r="M15" s="122"/>
      <c r="N15" s="122">
        <f>J17*4</f>
        <v>108</v>
      </c>
      <c r="O15" s="122">
        <f>32*4</f>
        <v>128</v>
      </c>
      <c r="P15" s="122"/>
    </row>
    <row r="16" spans="1:16">
      <c r="A16" s="159" t="s">
        <v>628</v>
      </c>
      <c r="B16" s="159">
        <v>22</v>
      </c>
      <c r="C16" s="204"/>
      <c r="D16" s="204"/>
      <c r="E16" s="204"/>
      <c r="F16" s="204"/>
      <c r="G16" s="160">
        <v>0</v>
      </c>
      <c r="H16" s="160">
        <v>8</v>
      </c>
      <c r="I16" s="160">
        <v>4</v>
      </c>
      <c r="J16" s="160">
        <f>G16+H16+I16</f>
        <v>12</v>
      </c>
      <c r="K16" s="160">
        <v>4.33</v>
      </c>
      <c r="L16" s="122"/>
      <c r="M16" s="122"/>
      <c r="N16" s="122"/>
      <c r="O16" s="122">
        <f>2*5</f>
        <v>10</v>
      </c>
      <c r="P16" s="122"/>
    </row>
    <row r="17" spans="1:16">
      <c r="A17" s="159" t="s">
        <v>627</v>
      </c>
      <c r="B17" s="159">
        <v>33</v>
      </c>
      <c r="C17" s="204"/>
      <c r="D17" s="204"/>
      <c r="E17" s="204"/>
      <c r="F17" s="204"/>
      <c r="G17" s="204"/>
      <c r="H17" s="160">
        <v>0</v>
      </c>
      <c r="I17" s="160">
        <v>27</v>
      </c>
      <c r="J17" s="160">
        <f>H17+I17</f>
        <v>27</v>
      </c>
      <c r="K17" s="160">
        <v>4</v>
      </c>
      <c r="L17" s="122"/>
      <c r="M17" s="122"/>
      <c r="N17" s="122"/>
      <c r="O17" s="122">
        <v>18</v>
      </c>
      <c r="P17" s="122"/>
    </row>
    <row r="18" spans="1:16">
      <c r="A18" s="159" t="s">
        <v>626</v>
      </c>
      <c r="B18" s="159">
        <v>21</v>
      </c>
      <c r="C18" s="204"/>
      <c r="D18" s="204"/>
      <c r="E18" s="204"/>
      <c r="F18" s="204"/>
      <c r="G18" s="204"/>
      <c r="H18" s="204"/>
      <c r="I18" s="160">
        <v>0</v>
      </c>
      <c r="J18" s="160">
        <v>0</v>
      </c>
      <c r="K18" s="160">
        <v>0</v>
      </c>
      <c r="L18" s="122"/>
      <c r="M18" s="122"/>
      <c r="N18" s="122">
        <f>N15/27</f>
        <v>4</v>
      </c>
      <c r="O18" s="122">
        <f>SUM(O15:O17)</f>
        <v>156</v>
      </c>
      <c r="P18" s="122"/>
    </row>
    <row r="19" spans="1:16">
      <c r="A19" s="123"/>
      <c r="B19" s="123"/>
      <c r="C19" s="123"/>
      <c r="D19" s="123"/>
      <c r="E19" s="123"/>
      <c r="F19" s="123"/>
      <c r="G19" s="123"/>
      <c r="H19" s="123"/>
      <c r="I19" s="123"/>
      <c r="J19" s="123"/>
      <c r="K19" s="123"/>
      <c r="L19" s="122"/>
      <c r="M19" s="122"/>
      <c r="N19" s="122"/>
      <c r="O19" s="122">
        <f>O18/37</f>
        <v>4.2162162162162158</v>
      </c>
      <c r="P19" s="122"/>
    </row>
    <row r="20" spans="1:16">
      <c r="A20" s="54" t="s">
        <v>212</v>
      </c>
      <c r="B20" s="77"/>
      <c r="C20" s="77"/>
      <c r="D20" s="77"/>
      <c r="E20" s="77"/>
      <c r="F20" s="77"/>
      <c r="G20" s="77"/>
      <c r="H20" s="77"/>
      <c r="I20" s="77"/>
      <c r="J20" s="77"/>
      <c r="K20" s="77"/>
    </row>
    <row r="21" spans="1:16" ht="29.45" customHeight="1">
      <c r="A21" s="326" t="s">
        <v>196</v>
      </c>
      <c r="B21" s="323" t="s">
        <v>197</v>
      </c>
      <c r="C21" s="326" t="s">
        <v>198</v>
      </c>
      <c r="D21" s="326"/>
      <c r="E21" s="326"/>
      <c r="F21" s="326"/>
      <c r="G21" s="324" t="s">
        <v>213</v>
      </c>
      <c r="H21" s="323" t="s">
        <v>200</v>
      </c>
      <c r="I21" s="77"/>
      <c r="J21" s="77"/>
      <c r="K21" s="77"/>
    </row>
    <row r="22" spans="1:16">
      <c r="A22" s="326"/>
      <c r="B22" s="323"/>
      <c r="C22" s="49" t="s">
        <v>207</v>
      </c>
      <c r="D22" s="49" t="s">
        <v>208</v>
      </c>
      <c r="E22" s="49" t="s">
        <v>209</v>
      </c>
      <c r="F22" s="49" t="s">
        <v>201</v>
      </c>
      <c r="G22" s="325"/>
      <c r="H22" s="323"/>
      <c r="I22" s="77"/>
      <c r="J22" s="77"/>
      <c r="K22" s="77"/>
    </row>
    <row r="23" spans="1:16">
      <c r="A23" s="41">
        <v>1</v>
      </c>
      <c r="B23" s="41"/>
      <c r="C23" s="41">
        <v>2</v>
      </c>
      <c r="D23" s="41">
        <v>3</v>
      </c>
      <c r="E23" s="41">
        <v>4</v>
      </c>
      <c r="F23" s="41">
        <v>5</v>
      </c>
      <c r="G23" s="41">
        <v>6</v>
      </c>
      <c r="H23" s="41">
        <v>7</v>
      </c>
      <c r="I23" s="77"/>
      <c r="J23" s="77"/>
      <c r="K23" s="77"/>
    </row>
    <row r="24" spans="1:16">
      <c r="A24" s="42" t="s">
        <v>37</v>
      </c>
      <c r="B24" s="42"/>
      <c r="C24" s="76"/>
      <c r="D24" s="43"/>
      <c r="E24" s="43"/>
      <c r="F24" s="43"/>
      <c r="G24" s="43"/>
      <c r="H24" s="43"/>
      <c r="I24" s="77"/>
      <c r="J24" s="77"/>
      <c r="K24" s="77"/>
    </row>
    <row r="25" spans="1:16">
      <c r="A25" s="42" t="s">
        <v>38</v>
      </c>
      <c r="B25" s="42"/>
      <c r="C25" s="76"/>
      <c r="D25" s="76"/>
      <c r="E25" s="43"/>
      <c r="F25" s="43"/>
      <c r="G25" s="43"/>
      <c r="H25" s="43"/>
      <c r="I25" s="77"/>
      <c r="J25" s="77"/>
      <c r="K25" s="77"/>
    </row>
    <row r="26" spans="1:16">
      <c r="A26" s="42" t="s">
        <v>39</v>
      </c>
      <c r="B26" s="42"/>
      <c r="C26" s="76"/>
      <c r="D26" s="76"/>
      <c r="E26" s="76"/>
      <c r="F26" s="43"/>
      <c r="G26" s="43"/>
      <c r="H26" s="43"/>
      <c r="I26" s="77"/>
      <c r="J26" s="77"/>
      <c r="K26" s="77"/>
    </row>
    <row r="27" spans="1:16">
      <c r="A27" s="77"/>
      <c r="B27" s="77"/>
      <c r="C27" s="77"/>
      <c r="D27" s="77"/>
      <c r="E27" s="77"/>
      <c r="F27" s="77"/>
      <c r="G27" s="77"/>
      <c r="H27" s="77"/>
      <c r="I27" s="77"/>
      <c r="J27" s="77"/>
      <c r="K27" s="77"/>
    </row>
    <row r="28" spans="1:16">
      <c r="A28" s="63" t="s">
        <v>214</v>
      </c>
      <c r="B28" s="77"/>
      <c r="C28" s="77"/>
      <c r="D28" s="77"/>
      <c r="E28" s="77"/>
      <c r="F28" s="77"/>
      <c r="G28" s="77"/>
      <c r="H28" s="77"/>
      <c r="I28" s="77"/>
      <c r="J28" s="77"/>
      <c r="K28" s="77"/>
    </row>
    <row r="29" spans="1:16" ht="29.1" customHeight="1">
      <c r="A29" s="258" t="s">
        <v>196</v>
      </c>
      <c r="B29" s="323" t="s">
        <v>197</v>
      </c>
      <c r="C29" s="258" t="s">
        <v>198</v>
      </c>
      <c r="D29" s="258"/>
      <c r="E29" s="258"/>
      <c r="F29" s="258"/>
      <c r="G29" s="258"/>
      <c r="H29" s="258"/>
      <c r="I29" s="323"/>
      <c r="J29" s="323" t="s">
        <v>213</v>
      </c>
      <c r="K29" s="323" t="s">
        <v>200</v>
      </c>
    </row>
    <row r="30" spans="1:16">
      <c r="A30" s="323"/>
      <c r="B30" s="323"/>
      <c r="C30" s="49" t="s">
        <v>204</v>
      </c>
      <c r="D30" s="49" t="s">
        <v>205</v>
      </c>
      <c r="E30" s="49" t="s">
        <v>206</v>
      </c>
      <c r="F30" s="49" t="s">
        <v>207</v>
      </c>
      <c r="G30" s="49" t="s">
        <v>208</v>
      </c>
      <c r="H30" s="49" t="s">
        <v>209</v>
      </c>
      <c r="I30" s="49" t="s">
        <v>201</v>
      </c>
      <c r="J30" s="323"/>
      <c r="K30" s="323"/>
    </row>
    <row r="31" spans="1:16">
      <c r="A31" s="41">
        <v>1</v>
      </c>
      <c r="B31" s="41"/>
      <c r="C31" s="41">
        <v>2</v>
      </c>
      <c r="D31" s="41">
        <v>3</v>
      </c>
      <c r="E31" s="41">
        <v>4</v>
      </c>
      <c r="F31" s="41">
        <v>5</v>
      </c>
      <c r="G31" s="41">
        <v>6</v>
      </c>
      <c r="H31" s="41">
        <v>7</v>
      </c>
      <c r="I31" s="41">
        <v>8</v>
      </c>
      <c r="J31" s="41">
        <v>9</v>
      </c>
      <c r="K31" s="41">
        <v>10</v>
      </c>
    </row>
    <row r="32" spans="1:16">
      <c r="A32" s="42" t="s">
        <v>210</v>
      </c>
      <c r="B32" s="42"/>
      <c r="C32" s="76"/>
      <c r="D32" s="76"/>
      <c r="E32" s="43"/>
      <c r="F32" s="43"/>
      <c r="G32" s="43"/>
      <c r="H32" s="43"/>
      <c r="I32" s="43"/>
      <c r="J32" s="43"/>
      <c r="K32" s="43"/>
    </row>
    <row r="33" spans="1:11">
      <c r="A33" s="42" t="s">
        <v>211</v>
      </c>
      <c r="B33" s="42"/>
      <c r="C33" s="76"/>
      <c r="D33" s="76"/>
      <c r="E33" s="76"/>
      <c r="F33" s="43"/>
      <c r="G33" s="43"/>
      <c r="H33" s="43"/>
      <c r="I33" s="43"/>
      <c r="J33" s="43"/>
      <c r="K33" s="43"/>
    </row>
    <row r="34" spans="1:11">
      <c r="A34" s="42" t="s">
        <v>36</v>
      </c>
      <c r="B34" s="42"/>
      <c r="C34" s="76"/>
      <c r="D34" s="76"/>
      <c r="E34" s="76"/>
      <c r="F34" s="76"/>
      <c r="G34" s="43"/>
      <c r="H34" s="43"/>
      <c r="I34" s="43"/>
      <c r="J34" s="43"/>
      <c r="K34" s="43"/>
    </row>
    <row r="35" spans="1:11">
      <c r="A35" s="42" t="s">
        <v>37</v>
      </c>
      <c r="B35" s="42"/>
      <c r="C35" s="76"/>
      <c r="D35" s="76"/>
      <c r="E35" s="76"/>
      <c r="F35" s="76"/>
      <c r="G35" s="76"/>
      <c r="H35" s="43"/>
      <c r="I35" s="43"/>
      <c r="J35" s="43"/>
      <c r="K35" s="43"/>
    </row>
    <row r="36" spans="1:11">
      <c r="A36" s="42" t="s">
        <v>38</v>
      </c>
      <c r="B36" s="42"/>
      <c r="C36" s="76"/>
      <c r="D36" s="76"/>
      <c r="E36" s="76"/>
      <c r="F36" s="76"/>
      <c r="G36" s="76"/>
      <c r="H36" s="76"/>
      <c r="I36" s="43"/>
      <c r="J36" s="43"/>
      <c r="K36" s="43"/>
    </row>
  </sheetData>
  <mergeCells count="20">
    <mergeCell ref="A29:A30"/>
    <mergeCell ref="B29:B30"/>
    <mergeCell ref="C29:I29"/>
    <mergeCell ref="J29:J30"/>
    <mergeCell ref="K29:K30"/>
    <mergeCell ref="J12:J13"/>
    <mergeCell ref="A4:A5"/>
    <mergeCell ref="G21:G22"/>
    <mergeCell ref="K12:K13"/>
    <mergeCell ref="B4:B5"/>
    <mergeCell ref="C21:F21"/>
    <mergeCell ref="H4:H5"/>
    <mergeCell ref="C12:I12"/>
    <mergeCell ref="B12:B13"/>
    <mergeCell ref="I4:I5"/>
    <mergeCell ref="A21:A22"/>
    <mergeCell ref="B21:B22"/>
    <mergeCell ref="H21:H22"/>
    <mergeCell ref="C4:G4"/>
    <mergeCell ref="A12:A13"/>
  </mergeCells>
  <hyperlinks>
    <hyperlink ref="L1" location="'Daftar Tabel'!A1" display="&lt;&lt;&lt; Daftar Tabel"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V28"/>
  <sheetViews>
    <sheetView zoomScale="130" zoomScaleNormal="130" workbookViewId="0">
      <pane ySplit="2" topLeftCell="A18" activePane="bottomLeft" state="frozen"/>
      <selection pane="bottomLeft" activeCell="D19" sqref="D19"/>
    </sheetView>
  </sheetViews>
  <sheetFormatPr defaultColWidth="9" defaultRowHeight="15"/>
  <cols>
    <col min="1" max="1" width="11.140625" style="1" customWidth="1"/>
    <col min="2" max="7" width="13.140625" style="1" customWidth="1"/>
    <col min="8" max="8" width="14.5703125" style="1" customWidth="1"/>
    <col min="9" max="256" width="8.85546875" style="1" customWidth="1"/>
  </cols>
  <sheetData>
    <row r="1" spans="1:8">
      <c r="A1" s="58" t="s">
        <v>215</v>
      </c>
      <c r="B1" s="58"/>
      <c r="C1" s="58"/>
      <c r="D1" s="58"/>
      <c r="H1" s="39" t="s">
        <v>14</v>
      </c>
    </row>
    <row r="2" spans="1:8">
      <c r="A2" s="58"/>
      <c r="B2" s="58"/>
      <c r="C2" s="58"/>
      <c r="D2" s="58"/>
    </row>
    <row r="3" spans="1:8">
      <c r="A3" s="63" t="s">
        <v>195</v>
      </c>
      <c r="B3" s="58"/>
      <c r="C3" s="58"/>
      <c r="D3" s="58"/>
    </row>
    <row r="4" spans="1:8" ht="31.5" customHeight="1">
      <c r="A4" s="323" t="s">
        <v>181</v>
      </c>
      <c r="B4" s="323" t="s">
        <v>182</v>
      </c>
      <c r="C4" s="323" t="s">
        <v>216</v>
      </c>
      <c r="D4" s="323" t="s">
        <v>217</v>
      </c>
      <c r="E4" s="323" t="s">
        <v>364</v>
      </c>
      <c r="F4" s="323"/>
      <c r="G4" s="323"/>
    </row>
    <row r="5" spans="1:8" ht="25.5">
      <c r="A5" s="323"/>
      <c r="B5" s="323"/>
      <c r="C5" s="323"/>
      <c r="D5" s="323"/>
      <c r="E5" s="49" t="s">
        <v>218</v>
      </c>
      <c r="F5" s="49" t="s">
        <v>219</v>
      </c>
      <c r="G5" s="49" t="s">
        <v>220</v>
      </c>
    </row>
    <row r="6" spans="1:8">
      <c r="A6" s="41">
        <v>1</v>
      </c>
      <c r="B6" s="41">
        <v>2</v>
      </c>
      <c r="C6" s="41">
        <v>3</v>
      </c>
      <c r="D6" s="41">
        <v>4</v>
      </c>
      <c r="E6" s="41">
        <v>5</v>
      </c>
      <c r="F6" s="41">
        <v>6</v>
      </c>
      <c r="G6" s="41">
        <v>7</v>
      </c>
    </row>
    <row r="7" spans="1:8">
      <c r="A7" s="42" t="s">
        <v>36</v>
      </c>
      <c r="B7" s="43"/>
      <c r="C7" s="43"/>
      <c r="D7" s="43"/>
      <c r="E7" s="43"/>
      <c r="F7" s="43"/>
      <c r="G7" s="43"/>
    </row>
    <row r="8" spans="1:8">
      <c r="A8" s="42" t="s">
        <v>37</v>
      </c>
      <c r="B8" s="43"/>
      <c r="C8" s="43"/>
      <c r="D8" s="43"/>
      <c r="E8" s="43"/>
      <c r="F8" s="43"/>
      <c r="G8" s="43"/>
    </row>
    <row r="9" spans="1:8">
      <c r="A9" s="42" t="s">
        <v>38</v>
      </c>
      <c r="B9" s="43"/>
      <c r="C9" s="43"/>
      <c r="D9" s="43"/>
      <c r="E9" s="43"/>
      <c r="F9" s="43"/>
      <c r="G9" s="43"/>
    </row>
    <row r="10" spans="1:8">
      <c r="A10" s="50" t="s">
        <v>40</v>
      </c>
      <c r="B10" s="42"/>
      <c r="C10" s="42"/>
      <c r="D10" s="42"/>
      <c r="E10" s="42"/>
      <c r="F10" s="42"/>
      <c r="G10" s="42"/>
    </row>
    <row r="11" spans="1:8">
      <c r="A11" s="77"/>
      <c r="B11" s="77"/>
      <c r="C11" s="77"/>
      <c r="D11" s="77"/>
      <c r="E11" s="78"/>
      <c r="F11" s="78"/>
      <c r="G11" s="78"/>
    </row>
    <row r="12" spans="1:8">
      <c r="A12" s="205" t="s">
        <v>221</v>
      </c>
      <c r="B12" s="164"/>
      <c r="C12" s="164"/>
      <c r="D12" s="164"/>
      <c r="E12" s="146"/>
      <c r="F12" s="146"/>
    </row>
    <row r="13" spans="1:8" ht="33" customHeight="1">
      <c r="A13" s="311" t="s">
        <v>181</v>
      </c>
      <c r="B13" s="311" t="s">
        <v>182</v>
      </c>
      <c r="C13" s="311" t="s">
        <v>216</v>
      </c>
      <c r="D13" s="311" t="s">
        <v>364</v>
      </c>
      <c r="E13" s="311"/>
      <c r="F13" s="311"/>
    </row>
    <row r="14" spans="1:8" ht="25.5">
      <c r="A14" s="311"/>
      <c r="B14" s="311"/>
      <c r="C14" s="311"/>
      <c r="D14" s="155" t="s">
        <v>222</v>
      </c>
      <c r="E14" s="155" t="s">
        <v>855</v>
      </c>
      <c r="F14" s="155" t="s">
        <v>223</v>
      </c>
    </row>
    <row r="15" spans="1:8">
      <c r="A15" s="157">
        <v>1</v>
      </c>
      <c r="B15" s="157">
        <v>2</v>
      </c>
      <c r="C15" s="157">
        <v>3</v>
      </c>
      <c r="D15" s="157">
        <v>5</v>
      </c>
      <c r="E15" s="157">
        <v>6</v>
      </c>
      <c r="F15" s="157">
        <v>7</v>
      </c>
    </row>
    <row r="16" spans="1:8">
      <c r="A16" s="159" t="s">
        <v>627</v>
      </c>
      <c r="B16" s="160">
        <v>18</v>
      </c>
      <c r="C16" s="160">
        <v>2</v>
      </c>
      <c r="D16" s="160">
        <v>1</v>
      </c>
      <c r="E16" s="160">
        <v>1</v>
      </c>
      <c r="F16" s="160">
        <v>0</v>
      </c>
    </row>
    <row r="17" spans="1:6">
      <c r="A17" s="159" t="s">
        <v>626</v>
      </c>
      <c r="B17" s="160">
        <v>14</v>
      </c>
      <c r="C17" s="160">
        <v>7</v>
      </c>
      <c r="D17" s="160">
        <v>5</v>
      </c>
      <c r="E17" s="160">
        <v>2</v>
      </c>
      <c r="F17" s="160">
        <v>0</v>
      </c>
    </row>
    <row r="18" spans="1:6">
      <c r="A18" s="159" t="s">
        <v>625</v>
      </c>
      <c r="B18" s="160">
        <v>32</v>
      </c>
      <c r="C18" s="160">
        <v>10</v>
      </c>
      <c r="D18" s="160">
        <v>8</v>
      </c>
      <c r="E18" s="160">
        <v>2</v>
      </c>
      <c r="F18" s="160">
        <v>0</v>
      </c>
    </row>
    <row r="19" spans="1:6">
      <c r="A19" s="162" t="s">
        <v>40</v>
      </c>
      <c r="B19" s="159">
        <f>SUM(B16:B18)</f>
        <v>64</v>
      </c>
      <c r="C19" s="159">
        <f>SUM(C16:C18)</f>
        <v>19</v>
      </c>
      <c r="D19" s="159">
        <f>SUM(D16:D18)</f>
        <v>14</v>
      </c>
      <c r="E19" s="159">
        <f>SUM(E16:E18)</f>
        <v>5</v>
      </c>
      <c r="F19" s="159">
        <f>SUM(F16:F18)</f>
        <v>0</v>
      </c>
    </row>
    <row r="21" spans="1:6">
      <c r="A21" s="63" t="s">
        <v>224</v>
      </c>
      <c r="B21" s="58"/>
      <c r="C21" s="58"/>
      <c r="D21" s="58"/>
    </row>
    <row r="22" spans="1:6" ht="32.450000000000003" customHeight="1">
      <c r="A22" s="323" t="s">
        <v>181</v>
      </c>
      <c r="B22" s="323" t="s">
        <v>182</v>
      </c>
      <c r="C22" s="323" t="s">
        <v>216</v>
      </c>
      <c r="D22" s="323" t="s">
        <v>364</v>
      </c>
      <c r="E22" s="323"/>
      <c r="F22" s="323"/>
    </row>
    <row r="23" spans="1:6" ht="25.5">
      <c r="A23" s="323"/>
      <c r="B23" s="323"/>
      <c r="C23" s="323"/>
      <c r="D23" s="49" t="s">
        <v>218</v>
      </c>
      <c r="E23" s="49" t="s">
        <v>219</v>
      </c>
      <c r="F23" s="49" t="s">
        <v>220</v>
      </c>
    </row>
    <row r="24" spans="1:6">
      <c r="A24" s="41">
        <v>1</v>
      </c>
      <c r="B24" s="41">
        <v>2</v>
      </c>
      <c r="C24" s="41">
        <v>3</v>
      </c>
      <c r="D24" s="41">
        <v>5</v>
      </c>
      <c r="E24" s="41">
        <v>6</v>
      </c>
      <c r="F24" s="41">
        <v>7</v>
      </c>
    </row>
    <row r="25" spans="1:6">
      <c r="A25" s="42" t="s">
        <v>36</v>
      </c>
      <c r="B25" s="43"/>
      <c r="C25" s="43"/>
      <c r="D25" s="43"/>
      <c r="E25" s="43"/>
      <c r="F25" s="43"/>
    </row>
    <row r="26" spans="1:6">
      <c r="A26" s="42" t="s">
        <v>37</v>
      </c>
      <c r="B26" s="43"/>
      <c r="C26" s="43"/>
      <c r="D26" s="43"/>
      <c r="E26" s="43"/>
      <c r="F26" s="43"/>
    </row>
    <row r="27" spans="1:6">
      <c r="A27" s="42" t="s">
        <v>38</v>
      </c>
      <c r="B27" s="43"/>
      <c r="C27" s="43"/>
      <c r="D27" s="43"/>
      <c r="E27" s="43"/>
      <c r="F27" s="43"/>
    </row>
    <row r="28" spans="1:6">
      <c r="A28" s="50" t="s">
        <v>40</v>
      </c>
      <c r="B28" s="42"/>
      <c r="C28" s="42"/>
      <c r="D28" s="42"/>
      <c r="E28" s="42"/>
      <c r="F28" s="42"/>
    </row>
  </sheetData>
  <mergeCells count="13">
    <mergeCell ref="A22:A23"/>
    <mergeCell ref="B22:B23"/>
    <mergeCell ref="C22:C23"/>
    <mergeCell ref="D22:F22"/>
    <mergeCell ref="A13:A14"/>
    <mergeCell ref="B13:B14"/>
    <mergeCell ref="C13:C14"/>
    <mergeCell ref="D13:F13"/>
    <mergeCell ref="A4:A5"/>
    <mergeCell ref="B4:B5"/>
    <mergeCell ref="C4:C5"/>
    <mergeCell ref="D4:D5"/>
    <mergeCell ref="E4:G4"/>
  </mergeCells>
  <hyperlinks>
    <hyperlink ref="H1" location="'Daftar Tabel'!A1" display="&lt;&lt;&lt; Daftar Tabel"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V10"/>
  <sheetViews>
    <sheetView zoomScale="140" zoomScaleNormal="140" workbookViewId="0">
      <pane ySplit="2" topLeftCell="A3" activePane="bottomLeft" state="frozen"/>
      <selection pane="bottomLeft" activeCell="F8" sqref="F8"/>
    </sheetView>
  </sheetViews>
  <sheetFormatPr defaultColWidth="9" defaultRowHeight="15"/>
  <cols>
    <col min="1" max="1" width="11.7109375" style="1" customWidth="1"/>
    <col min="2" max="6" width="13.140625" style="1" customWidth="1"/>
    <col min="7" max="8" width="14.5703125" style="1" customWidth="1"/>
    <col min="9" max="256" width="8.85546875" style="1" customWidth="1"/>
  </cols>
  <sheetData>
    <row r="1" spans="1:7">
      <c r="A1" s="164" t="s">
        <v>225</v>
      </c>
      <c r="B1" s="164"/>
      <c r="C1" s="164"/>
      <c r="D1" s="164"/>
      <c r="E1" s="146"/>
      <c r="F1" s="146"/>
      <c r="G1" s="39" t="s">
        <v>14</v>
      </c>
    </row>
    <row r="2" spans="1:7">
      <c r="A2" s="164"/>
      <c r="B2" s="164"/>
      <c r="C2" s="164"/>
      <c r="D2" s="164"/>
      <c r="E2" s="146"/>
      <c r="F2" s="146"/>
    </row>
    <row r="3" spans="1:7">
      <c r="A3" s="205" t="s">
        <v>226</v>
      </c>
      <c r="B3" s="164"/>
      <c r="C3" s="164"/>
      <c r="D3" s="164"/>
      <c r="E3" s="146"/>
      <c r="F3" s="146"/>
    </row>
    <row r="4" spans="1:7" ht="31.5" customHeight="1">
      <c r="A4" s="311" t="s">
        <v>181</v>
      </c>
      <c r="B4" s="311" t="s">
        <v>182</v>
      </c>
      <c r="C4" s="311" t="s">
        <v>216</v>
      </c>
      <c r="D4" s="311" t="s">
        <v>365</v>
      </c>
      <c r="E4" s="311"/>
      <c r="F4" s="311"/>
    </row>
    <row r="5" spans="1:7">
      <c r="A5" s="311"/>
      <c r="B5" s="311"/>
      <c r="C5" s="311"/>
      <c r="D5" s="155" t="s">
        <v>227</v>
      </c>
      <c r="E5" s="155" t="s">
        <v>228</v>
      </c>
      <c r="F5" s="155" t="s">
        <v>229</v>
      </c>
    </row>
    <row r="6" spans="1:7">
      <c r="A6" s="157">
        <v>1</v>
      </c>
      <c r="B6" s="157">
        <v>2</v>
      </c>
      <c r="C6" s="157">
        <v>3</v>
      </c>
      <c r="D6" s="157">
        <v>4</v>
      </c>
      <c r="E6" s="157">
        <v>5</v>
      </c>
      <c r="F6" s="157">
        <v>6</v>
      </c>
    </row>
    <row r="7" spans="1:7">
      <c r="A7" s="159" t="s">
        <v>627</v>
      </c>
      <c r="B7" s="160">
        <v>18</v>
      </c>
      <c r="C7" s="160">
        <v>2</v>
      </c>
      <c r="D7" s="160">
        <v>0</v>
      </c>
      <c r="E7" s="160">
        <v>1</v>
      </c>
      <c r="F7" s="160">
        <v>1</v>
      </c>
    </row>
    <row r="8" spans="1:7">
      <c r="A8" s="159" t="s">
        <v>626</v>
      </c>
      <c r="B8" s="160">
        <v>14</v>
      </c>
      <c r="C8" s="160">
        <v>7</v>
      </c>
      <c r="D8" s="160">
        <v>3</v>
      </c>
      <c r="E8" s="160">
        <v>1</v>
      </c>
      <c r="F8" s="160">
        <v>3</v>
      </c>
    </row>
    <row r="9" spans="1:7">
      <c r="A9" s="159" t="s">
        <v>625</v>
      </c>
      <c r="B9" s="160">
        <v>32</v>
      </c>
      <c r="C9" s="160">
        <v>10</v>
      </c>
      <c r="D9" s="160">
        <v>4</v>
      </c>
      <c r="E9" s="160">
        <v>1</v>
      </c>
      <c r="F9" s="160">
        <v>5</v>
      </c>
    </row>
    <row r="10" spans="1:7">
      <c r="A10" s="162" t="s">
        <v>40</v>
      </c>
      <c r="B10" s="159">
        <f>SUM(B7:B9)</f>
        <v>64</v>
      </c>
      <c r="C10" s="159">
        <f>SUM(C7:C9)</f>
        <v>19</v>
      </c>
      <c r="D10" s="159">
        <f>SUM(D7:D9)</f>
        <v>7</v>
      </c>
      <c r="E10" s="159">
        <f>SUM(E7:E9)</f>
        <v>3</v>
      </c>
      <c r="F10" s="159">
        <f>SUM(F7:F9)</f>
        <v>9</v>
      </c>
      <c r="G10" s="78"/>
    </row>
  </sheetData>
  <mergeCells count="4">
    <mergeCell ref="A4:A5"/>
    <mergeCell ref="B4:B5"/>
    <mergeCell ref="C4:C5"/>
    <mergeCell ref="D4:F4"/>
  </mergeCells>
  <hyperlinks>
    <hyperlink ref="G1" location="'Daftar Tabel'!A1" display="&lt;&lt;&lt; Daftar Tabel"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V17"/>
  <sheetViews>
    <sheetView zoomScale="140" zoomScaleNormal="140" workbookViewId="0">
      <pane xSplit="1" ySplit="6" topLeftCell="B7" activePane="bottomRight" state="frozen"/>
      <selection pane="topRight"/>
      <selection pane="bottomLeft"/>
      <selection pane="bottomRight" activeCell="C7" sqref="C7:C9"/>
    </sheetView>
  </sheetViews>
  <sheetFormatPr defaultColWidth="9" defaultRowHeight="15"/>
  <cols>
    <col min="1" max="1" width="11" style="1" customWidth="1"/>
    <col min="2" max="3" width="12.5703125" style="1" customWidth="1"/>
    <col min="4" max="6" width="17.85546875" style="1" customWidth="1"/>
    <col min="7" max="7" width="14.5703125" style="1" customWidth="1"/>
    <col min="8" max="256" width="8.85546875" style="1" customWidth="1"/>
  </cols>
  <sheetData>
    <row r="1" spans="1:7">
      <c r="A1" s="164" t="s">
        <v>230</v>
      </c>
      <c r="B1" s="146"/>
      <c r="C1" s="146"/>
      <c r="D1" s="146"/>
      <c r="E1" s="146"/>
      <c r="F1" s="146"/>
      <c r="G1" s="39" t="s">
        <v>14</v>
      </c>
    </row>
    <row r="2" spans="1:7">
      <c r="A2" s="164"/>
      <c r="B2" s="146"/>
      <c r="C2" s="146"/>
      <c r="D2" s="146"/>
      <c r="E2" s="146"/>
      <c r="F2" s="146"/>
    </row>
    <row r="3" spans="1:7">
      <c r="A3" s="202" t="s">
        <v>193</v>
      </c>
      <c r="B3" s="146"/>
      <c r="C3" s="146"/>
      <c r="D3" s="146"/>
      <c r="E3" s="146"/>
      <c r="F3" s="146"/>
    </row>
    <row r="4" spans="1:7" ht="45.6" customHeight="1">
      <c r="A4" s="311" t="s">
        <v>181</v>
      </c>
      <c r="B4" s="311" t="s">
        <v>182</v>
      </c>
      <c r="C4" s="311" t="s">
        <v>216</v>
      </c>
      <c r="D4" s="311" t="s">
        <v>363</v>
      </c>
      <c r="E4" s="311"/>
      <c r="F4" s="311"/>
    </row>
    <row r="5" spans="1:7" ht="38.25">
      <c r="A5" s="311"/>
      <c r="B5" s="311"/>
      <c r="C5" s="311"/>
      <c r="D5" s="155" t="s">
        <v>231</v>
      </c>
      <c r="E5" s="155" t="s">
        <v>232</v>
      </c>
      <c r="F5" s="155" t="s">
        <v>233</v>
      </c>
    </row>
    <row r="6" spans="1:7">
      <c r="A6" s="157">
        <v>1</v>
      </c>
      <c r="B6" s="157">
        <v>2</v>
      </c>
      <c r="C6" s="157">
        <v>3</v>
      </c>
      <c r="D6" s="157">
        <v>4</v>
      </c>
      <c r="E6" s="157">
        <v>5</v>
      </c>
      <c r="F6" s="157">
        <v>6</v>
      </c>
    </row>
    <row r="7" spans="1:7">
      <c r="A7" s="159" t="s">
        <v>627</v>
      </c>
      <c r="B7" s="160">
        <v>18</v>
      </c>
      <c r="C7" s="160">
        <v>2</v>
      </c>
      <c r="D7" s="160">
        <v>2</v>
      </c>
      <c r="E7" s="160">
        <v>0</v>
      </c>
      <c r="F7" s="160">
        <v>0</v>
      </c>
    </row>
    <row r="8" spans="1:7">
      <c r="A8" s="159" t="s">
        <v>626</v>
      </c>
      <c r="B8" s="160">
        <v>14</v>
      </c>
      <c r="C8" s="160">
        <v>7</v>
      </c>
      <c r="D8" s="160">
        <v>6</v>
      </c>
      <c r="E8" s="160">
        <v>1</v>
      </c>
      <c r="F8" s="160">
        <v>0</v>
      </c>
    </row>
    <row r="9" spans="1:7">
      <c r="A9" s="159" t="s">
        <v>625</v>
      </c>
      <c r="B9" s="160">
        <v>32</v>
      </c>
      <c r="C9" s="160">
        <v>10</v>
      </c>
      <c r="D9" s="160">
        <v>8</v>
      </c>
      <c r="E9" s="160">
        <v>2</v>
      </c>
      <c r="F9" s="160">
        <v>0</v>
      </c>
    </row>
    <row r="10" spans="1:7">
      <c r="A10" s="162" t="s">
        <v>40</v>
      </c>
      <c r="B10" s="159">
        <f>SUM(B7:B9)</f>
        <v>64</v>
      </c>
      <c r="C10" s="159">
        <f>SUM(C7:C9)</f>
        <v>19</v>
      </c>
      <c r="D10" s="159">
        <f>SUM(D7:D9)</f>
        <v>16</v>
      </c>
      <c r="E10" s="159">
        <f>SUM(E7:E9)</f>
        <v>3</v>
      </c>
      <c r="F10" s="159">
        <f>SUM(F7:F9)</f>
        <v>0</v>
      </c>
    </row>
    <row r="11" spans="1:7">
      <c r="A11" s="77"/>
      <c r="B11" s="78"/>
      <c r="C11" s="77"/>
      <c r="D11" s="77"/>
      <c r="E11" s="77"/>
      <c r="F11" s="77"/>
    </row>
    <row r="12" spans="1:7">
      <c r="A12" s="61"/>
    </row>
    <row r="14" spans="1:7">
      <c r="A14" s="72"/>
    </row>
    <row r="15" spans="1:7">
      <c r="A15" s="72"/>
    </row>
    <row r="16" spans="1:7">
      <c r="A16" s="72"/>
    </row>
    <row r="17" spans="1:1">
      <c r="A17" s="72"/>
    </row>
  </sheetData>
  <mergeCells count="4">
    <mergeCell ref="A4:A5"/>
    <mergeCell ref="B4:B5"/>
    <mergeCell ref="C4:C5"/>
    <mergeCell ref="D4:F4"/>
  </mergeCells>
  <hyperlinks>
    <hyperlink ref="G1" location="'Daftar Tabel'!A1" display="&lt;&lt;&lt; Daftar Tabel"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V10"/>
  <sheetViews>
    <sheetView zoomScale="150" zoomScaleNormal="150" workbookViewId="0">
      <pane xSplit="1" ySplit="6" topLeftCell="B10" activePane="bottomRight" state="frozen"/>
      <selection pane="topRight"/>
      <selection pane="bottomLeft"/>
      <selection pane="bottomRight" activeCell="C12" sqref="C12"/>
    </sheetView>
  </sheetViews>
  <sheetFormatPr defaultColWidth="9" defaultRowHeight="15"/>
  <cols>
    <col min="1" max="3" width="18.5703125" style="1" customWidth="1"/>
    <col min="4" max="4" width="14.5703125" style="1" customWidth="1"/>
    <col min="5" max="256" width="8.85546875" style="1" customWidth="1"/>
  </cols>
  <sheetData>
    <row r="1" spans="1:4">
      <c r="A1" s="164" t="s">
        <v>234</v>
      </c>
      <c r="B1" s="146"/>
      <c r="C1" s="146"/>
      <c r="D1" s="39" t="s">
        <v>14</v>
      </c>
    </row>
    <row r="2" spans="1:4">
      <c r="A2" s="164"/>
      <c r="B2" s="146"/>
      <c r="C2" s="146"/>
    </row>
    <row r="3" spans="1:4">
      <c r="A3" s="205" t="s">
        <v>226</v>
      </c>
      <c r="B3" s="146"/>
      <c r="C3" s="146"/>
    </row>
    <row r="4" spans="1:4" ht="24.6" customHeight="1">
      <c r="A4" s="311" t="s">
        <v>181</v>
      </c>
      <c r="B4" s="311" t="s">
        <v>182</v>
      </c>
      <c r="C4" s="311" t="s">
        <v>235</v>
      </c>
    </row>
    <row r="5" spans="1:4" ht="24.6" customHeight="1">
      <c r="A5" s="311"/>
      <c r="B5" s="311"/>
      <c r="C5" s="311"/>
    </row>
    <row r="6" spans="1:4">
      <c r="A6" s="157">
        <v>1</v>
      </c>
      <c r="B6" s="157">
        <v>2</v>
      </c>
      <c r="C6" s="157">
        <v>3</v>
      </c>
    </row>
    <row r="7" spans="1:4">
      <c r="A7" s="159" t="s">
        <v>627</v>
      </c>
      <c r="B7" s="160">
        <v>18</v>
      </c>
      <c r="C7" s="160">
        <v>2</v>
      </c>
    </row>
    <row r="8" spans="1:4">
      <c r="A8" s="159" t="s">
        <v>626</v>
      </c>
      <c r="B8" s="160">
        <v>14</v>
      </c>
      <c r="C8" s="160">
        <v>7</v>
      </c>
    </row>
    <row r="9" spans="1:4">
      <c r="A9" s="159" t="s">
        <v>625</v>
      </c>
      <c r="B9" s="160">
        <v>32</v>
      </c>
      <c r="C9" s="160">
        <v>10</v>
      </c>
    </row>
    <row r="10" spans="1:4">
      <c r="A10" s="162" t="s">
        <v>40</v>
      </c>
      <c r="B10" s="162">
        <f>SUM(B7:B9)</f>
        <v>64</v>
      </c>
      <c r="C10" s="162">
        <f>SUM(C7:C9)</f>
        <v>19</v>
      </c>
    </row>
  </sheetData>
  <mergeCells count="3">
    <mergeCell ref="A4:A5"/>
    <mergeCell ref="B4:B5"/>
    <mergeCell ref="C4:C5"/>
  </mergeCells>
  <phoneticPr fontId="42" type="noConversion"/>
  <hyperlinks>
    <hyperlink ref="D1" location="'Daftar Tabel'!A1" display="&lt;&lt;&lt; Daftar Tabel"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6"/>
  <sheetViews>
    <sheetView workbookViewId="0">
      <pane ySplit="11" topLeftCell="A12" activePane="bottomLeft" state="frozen"/>
      <selection pane="bottomLeft" activeCell="C12" sqref="C12"/>
    </sheetView>
  </sheetViews>
  <sheetFormatPr defaultColWidth="9" defaultRowHeight="15"/>
  <cols>
    <col min="1" max="1" width="5.7109375" style="1" customWidth="1"/>
    <col min="2" max="2" width="26.140625" style="1" customWidth="1"/>
    <col min="3" max="5" width="8.85546875" style="1" customWidth="1"/>
    <col min="6" max="7" width="25.140625" style="1" customWidth="1"/>
    <col min="8" max="8" width="13.140625" style="1" customWidth="1"/>
    <col min="9" max="9" width="18.5703125" style="1" customWidth="1"/>
    <col min="10" max="11" width="14.5703125" style="1" customWidth="1"/>
    <col min="12" max="256" width="8.85546875" style="1" customWidth="1"/>
  </cols>
  <sheetData>
    <row r="1" spans="1:11">
      <c r="A1" s="146" t="s">
        <v>13</v>
      </c>
      <c r="B1" s="146"/>
      <c r="C1" s="146"/>
      <c r="D1" s="146"/>
      <c r="E1" s="146"/>
      <c r="F1" s="146"/>
      <c r="G1" s="146"/>
      <c r="H1" s="146"/>
      <c r="I1" s="146"/>
      <c r="J1" s="146"/>
      <c r="K1" s="39" t="s">
        <v>14</v>
      </c>
    </row>
    <row r="2" spans="1:11">
      <c r="A2" s="146"/>
      <c r="B2" s="146"/>
      <c r="C2" s="146"/>
      <c r="D2" s="146"/>
      <c r="E2" s="146"/>
      <c r="F2" s="146"/>
      <c r="G2" s="146"/>
      <c r="H2" s="146"/>
      <c r="I2" s="146"/>
      <c r="J2" s="146"/>
    </row>
    <row r="3" spans="1:11">
      <c r="A3" s="146" t="s">
        <v>349</v>
      </c>
      <c r="B3" s="146"/>
      <c r="C3" s="146"/>
      <c r="D3" s="146"/>
      <c r="E3" s="146"/>
      <c r="F3" s="146"/>
      <c r="G3" s="146"/>
      <c r="H3" s="146"/>
      <c r="I3" s="146"/>
      <c r="J3" s="146"/>
    </row>
    <row r="4" spans="1:11" hidden="1">
      <c r="A4" s="146"/>
      <c r="B4" s="146"/>
      <c r="C4" s="146"/>
      <c r="D4" s="146"/>
      <c r="E4" s="146"/>
      <c r="F4" s="146"/>
      <c r="G4" s="146"/>
      <c r="H4" s="146"/>
      <c r="I4" s="146"/>
      <c r="J4" s="146"/>
    </row>
    <row r="5" spans="1:11" hidden="1">
      <c r="A5" s="146"/>
      <c r="B5" s="146" t="s">
        <v>15</v>
      </c>
      <c r="C5" s="146"/>
      <c r="D5" s="146"/>
      <c r="E5" s="146"/>
      <c r="F5" s="146"/>
      <c r="G5" s="146"/>
      <c r="H5" s="146"/>
      <c r="I5" s="146"/>
      <c r="J5" s="146"/>
    </row>
    <row r="6" spans="1:11" hidden="1">
      <c r="A6" s="146"/>
      <c r="B6" s="146"/>
      <c r="C6" s="146"/>
      <c r="D6" s="146"/>
      <c r="E6" s="146"/>
      <c r="F6" s="146"/>
      <c r="G6" s="146"/>
      <c r="H6" s="146"/>
      <c r="I6" s="146"/>
      <c r="J6" s="146"/>
    </row>
    <row r="7" spans="1:11" hidden="1">
      <c r="A7" s="146"/>
      <c r="B7" s="146" t="s">
        <v>16</v>
      </c>
      <c r="C7" s="146"/>
      <c r="D7" s="146"/>
      <c r="E7" s="146"/>
      <c r="F7" s="146"/>
      <c r="G7" s="146"/>
      <c r="H7" s="146"/>
      <c r="I7" s="146"/>
      <c r="J7" s="146"/>
    </row>
    <row r="8" spans="1:11" hidden="1">
      <c r="A8" s="146"/>
      <c r="B8" s="146"/>
      <c r="C8" s="146"/>
      <c r="D8" s="146"/>
      <c r="E8" s="146"/>
      <c r="F8" s="146"/>
      <c r="G8" s="146"/>
      <c r="H8" s="146"/>
      <c r="I8" s="146"/>
      <c r="J8" s="146"/>
    </row>
    <row r="9" spans="1:11" ht="23.1" customHeight="1">
      <c r="A9" s="262" t="s">
        <v>17</v>
      </c>
      <c r="B9" s="262" t="s">
        <v>18</v>
      </c>
      <c r="C9" s="262" t="s">
        <v>845</v>
      </c>
      <c r="D9" s="262"/>
      <c r="E9" s="262"/>
      <c r="F9" s="262" t="s">
        <v>19</v>
      </c>
      <c r="G9" s="262" t="s">
        <v>20</v>
      </c>
      <c r="H9" s="262" t="s">
        <v>21</v>
      </c>
      <c r="I9" s="262" t="s">
        <v>22</v>
      </c>
      <c r="J9" s="263" t="s">
        <v>23</v>
      </c>
    </row>
    <row r="10" spans="1:11" ht="38.450000000000003" customHeight="1">
      <c r="A10" s="262"/>
      <c r="B10" s="262"/>
      <c r="C10" s="147" t="s">
        <v>24</v>
      </c>
      <c r="D10" s="147" t="s">
        <v>25</v>
      </c>
      <c r="E10" s="147" t="s">
        <v>26</v>
      </c>
      <c r="F10" s="262"/>
      <c r="G10" s="262"/>
      <c r="H10" s="262"/>
      <c r="I10" s="262"/>
      <c r="J10" s="264"/>
    </row>
    <row r="11" spans="1:11">
      <c r="A11" s="148">
        <v>1</v>
      </c>
      <c r="B11" s="148">
        <v>2</v>
      </c>
      <c r="C11" s="148">
        <v>3</v>
      </c>
      <c r="D11" s="148">
        <v>4</v>
      </c>
      <c r="E11" s="148">
        <v>5</v>
      </c>
      <c r="F11" s="148">
        <v>6</v>
      </c>
      <c r="G11" s="148">
        <v>7</v>
      </c>
      <c r="H11" s="148">
        <v>8</v>
      </c>
      <c r="I11" s="148">
        <v>9</v>
      </c>
      <c r="J11" s="148">
        <v>10</v>
      </c>
    </row>
    <row r="12" spans="1:11" ht="45">
      <c r="A12" s="149">
        <v>1</v>
      </c>
      <c r="B12" s="119" t="s">
        <v>745</v>
      </c>
      <c r="C12" s="150"/>
      <c r="D12" s="150" t="s">
        <v>16</v>
      </c>
      <c r="E12" s="150"/>
      <c r="F12" s="119"/>
      <c r="G12" s="119" t="s">
        <v>746</v>
      </c>
      <c r="H12" s="119" t="s">
        <v>747</v>
      </c>
      <c r="I12" s="119" t="s">
        <v>748</v>
      </c>
      <c r="J12" s="151">
        <v>2022</v>
      </c>
    </row>
    <row r="13" spans="1:11" ht="45">
      <c r="A13" s="149">
        <v>2</v>
      </c>
      <c r="B13" s="119" t="s">
        <v>749</v>
      </c>
      <c r="C13" s="150"/>
      <c r="D13" s="150" t="s">
        <v>16</v>
      </c>
      <c r="E13" s="150"/>
      <c r="F13" s="119"/>
      <c r="G13" s="119" t="s">
        <v>746</v>
      </c>
      <c r="H13" s="119" t="s">
        <v>747</v>
      </c>
      <c r="I13" s="119" t="s">
        <v>748</v>
      </c>
      <c r="J13" s="151">
        <v>2022</v>
      </c>
    </row>
    <row r="14" spans="1:11" ht="60">
      <c r="A14" s="149">
        <v>3</v>
      </c>
      <c r="B14" s="119" t="s">
        <v>750</v>
      </c>
      <c r="C14" s="150"/>
      <c r="D14" s="150" t="s">
        <v>16</v>
      </c>
      <c r="E14" s="150"/>
      <c r="F14" s="119" t="s">
        <v>751</v>
      </c>
      <c r="G14" s="119" t="s">
        <v>746</v>
      </c>
      <c r="H14" s="119" t="s">
        <v>747</v>
      </c>
      <c r="I14" s="119" t="s">
        <v>748</v>
      </c>
      <c r="J14" s="151">
        <v>2022</v>
      </c>
    </row>
    <row r="15" spans="1:11" ht="45">
      <c r="A15" s="149">
        <v>4</v>
      </c>
      <c r="B15" s="119" t="s">
        <v>752</v>
      </c>
      <c r="C15" s="150"/>
      <c r="D15" s="150"/>
      <c r="E15" s="150" t="s">
        <v>16</v>
      </c>
      <c r="F15" s="119" t="s">
        <v>753</v>
      </c>
      <c r="G15" s="119" t="s">
        <v>754</v>
      </c>
      <c r="H15" s="119" t="s">
        <v>755</v>
      </c>
      <c r="I15" s="119" t="s">
        <v>748</v>
      </c>
      <c r="J15" s="151">
        <v>2020</v>
      </c>
    </row>
    <row r="16" spans="1:11">
      <c r="A16" s="46">
        <v>5</v>
      </c>
      <c r="B16" s="47"/>
      <c r="C16" s="43"/>
      <c r="D16" s="43"/>
      <c r="E16" s="43"/>
      <c r="F16" s="47"/>
      <c r="G16" s="47"/>
      <c r="H16" s="47"/>
      <c r="I16" s="47"/>
      <c r="J16" s="48"/>
    </row>
  </sheetData>
  <mergeCells count="8">
    <mergeCell ref="A9:A10"/>
    <mergeCell ref="B9:B10"/>
    <mergeCell ref="C9:E9"/>
    <mergeCell ref="J9:J10"/>
    <mergeCell ref="I9:I10"/>
    <mergeCell ref="F9:F10"/>
    <mergeCell ref="G9:G10"/>
    <mergeCell ref="H9:H10"/>
  </mergeCells>
  <conditionalFormatting sqref="C14:E14">
    <cfRule type="duplicateValues" dxfId="49" priority="10"/>
  </conditionalFormatting>
  <conditionalFormatting sqref="C15:E15">
    <cfRule type="duplicateValues" dxfId="48" priority="9"/>
  </conditionalFormatting>
  <conditionalFormatting sqref="C13:E13">
    <cfRule type="duplicateValues" dxfId="47" priority="11"/>
  </conditionalFormatting>
  <conditionalFormatting sqref="C16:E16">
    <cfRule type="duplicateValues" dxfId="46" priority="6"/>
  </conditionalFormatting>
  <conditionalFormatting sqref="C12:E12">
    <cfRule type="duplicateValues" dxfId="45" priority="12"/>
  </conditionalFormatting>
  <dataValidations count="1">
    <dataValidation type="list" allowBlank="1" showInputMessage="1" showErrorMessage="1" sqref="C12:E16" xr:uid="{00000000-0002-0000-0300-000000000000}">
      <formula1>$B$6:$B$7</formula1>
    </dataValidation>
  </dataValidations>
  <hyperlinks>
    <hyperlink ref="K1" location="'Daftar Tabel'!A1" display="&lt;&lt;&lt; Daftar Tabel" xr:uid="{00000000-0004-0000-0300-000000000000}"/>
  </hyperlinks>
  <pageMargins left="0.7" right="0.7" top="0.75" bottom="0.75" header="0.3" footer="0.3"/>
  <pageSetup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V14"/>
  <sheetViews>
    <sheetView zoomScale="80" zoomScaleNormal="80" workbookViewId="0">
      <pane xSplit="1" ySplit="6" topLeftCell="B7" activePane="bottomRight" state="frozen"/>
      <selection pane="topRight"/>
      <selection pane="bottomLeft"/>
      <selection pane="bottomRight" activeCell="F13" sqref="F13"/>
    </sheetView>
  </sheetViews>
  <sheetFormatPr defaultColWidth="9" defaultRowHeight="15"/>
  <cols>
    <col min="1" max="1" width="5.5703125" style="1" customWidth="1"/>
    <col min="2" max="2" width="28.5703125" style="1" customWidth="1"/>
    <col min="3" max="6" width="12.5703125" style="1" customWidth="1"/>
    <col min="7" max="7" width="19.85546875" style="1" customWidth="1"/>
    <col min="8" max="8" width="14.5703125" style="1" customWidth="1"/>
    <col min="9" max="256" width="8.85546875" style="1" customWidth="1"/>
  </cols>
  <sheetData>
    <row r="1" spans="1:8">
      <c r="A1" s="164" t="s">
        <v>236</v>
      </c>
      <c r="B1" s="146"/>
      <c r="C1" s="146"/>
      <c r="D1" s="146"/>
      <c r="E1" s="146"/>
      <c r="F1" s="146"/>
      <c r="G1" s="146"/>
      <c r="H1" s="39" t="s">
        <v>14</v>
      </c>
    </row>
    <row r="2" spans="1:8">
      <c r="A2" s="164"/>
      <c r="B2" s="146"/>
      <c r="C2" s="146"/>
      <c r="D2" s="146"/>
      <c r="E2" s="146"/>
      <c r="F2" s="146"/>
      <c r="G2" s="146"/>
    </row>
    <row r="3" spans="1:8">
      <c r="A3" s="205" t="s">
        <v>226</v>
      </c>
      <c r="B3" s="146"/>
      <c r="C3" s="146"/>
      <c r="D3" s="146"/>
      <c r="E3" s="146"/>
      <c r="F3" s="146"/>
      <c r="G3" s="146"/>
    </row>
    <row r="4" spans="1:8" ht="29.1" customHeight="1">
      <c r="A4" s="311" t="s">
        <v>115</v>
      </c>
      <c r="B4" s="311" t="s">
        <v>237</v>
      </c>
      <c r="C4" s="311" t="s">
        <v>238</v>
      </c>
      <c r="D4" s="311"/>
      <c r="E4" s="311"/>
      <c r="F4" s="311"/>
      <c r="G4" s="311" t="s">
        <v>165</v>
      </c>
    </row>
    <row r="5" spans="1:8">
      <c r="A5" s="311"/>
      <c r="B5" s="311"/>
      <c r="C5" s="155" t="s">
        <v>166</v>
      </c>
      <c r="D5" s="155" t="s">
        <v>167</v>
      </c>
      <c r="E5" s="155" t="s">
        <v>168</v>
      </c>
      <c r="F5" s="155" t="s">
        <v>169</v>
      </c>
      <c r="G5" s="311"/>
    </row>
    <row r="6" spans="1:8">
      <c r="A6" s="157">
        <v>1</v>
      </c>
      <c r="B6" s="157">
        <v>2</v>
      </c>
      <c r="C6" s="157">
        <v>3</v>
      </c>
      <c r="D6" s="157">
        <v>4</v>
      </c>
      <c r="E6" s="157">
        <v>5</v>
      </c>
      <c r="F6" s="157">
        <v>6</v>
      </c>
      <c r="G6" s="157">
        <v>2</v>
      </c>
    </row>
    <row r="7" spans="1:8" ht="38.25">
      <c r="A7" s="159">
        <v>1</v>
      </c>
      <c r="B7" s="172" t="s">
        <v>4</v>
      </c>
      <c r="C7" s="206">
        <v>92</v>
      </c>
      <c r="D7" s="206">
        <v>8</v>
      </c>
      <c r="E7" s="206">
        <v>0</v>
      </c>
      <c r="F7" s="206">
        <v>0</v>
      </c>
      <c r="G7" s="197" t="s">
        <v>911</v>
      </c>
    </row>
    <row r="8" spans="1:8" ht="25.5">
      <c r="A8" s="159">
        <v>2</v>
      </c>
      <c r="B8" s="172" t="s">
        <v>239</v>
      </c>
      <c r="C8" s="206">
        <v>91</v>
      </c>
      <c r="D8" s="206">
        <v>9</v>
      </c>
      <c r="E8" s="206">
        <v>0</v>
      </c>
      <c r="F8" s="206">
        <v>0</v>
      </c>
      <c r="G8" s="197" t="s">
        <v>910</v>
      </c>
    </row>
    <row r="9" spans="1:8" ht="38.25">
      <c r="A9" s="159">
        <v>3</v>
      </c>
      <c r="B9" s="172" t="s">
        <v>240</v>
      </c>
      <c r="C9" s="206">
        <v>56</v>
      </c>
      <c r="D9" s="206">
        <v>39</v>
      </c>
      <c r="E9" s="206">
        <v>5</v>
      </c>
      <c r="F9" s="206">
        <v>0</v>
      </c>
      <c r="G9" s="197" t="s">
        <v>912</v>
      </c>
    </row>
    <row r="10" spans="1:8" ht="51">
      <c r="A10" s="159">
        <v>4</v>
      </c>
      <c r="B10" s="172" t="s">
        <v>241</v>
      </c>
      <c r="C10" s="206">
        <v>89</v>
      </c>
      <c r="D10" s="206">
        <v>11</v>
      </c>
      <c r="E10" s="206">
        <v>0</v>
      </c>
      <c r="F10" s="206">
        <v>0</v>
      </c>
      <c r="G10" s="197" t="s">
        <v>913</v>
      </c>
    </row>
    <row r="11" spans="1:8" ht="38.25">
      <c r="A11" s="159">
        <v>5</v>
      </c>
      <c r="B11" s="172" t="s">
        <v>242</v>
      </c>
      <c r="C11" s="206">
        <v>94</v>
      </c>
      <c r="D11" s="206">
        <v>6</v>
      </c>
      <c r="E11" s="206">
        <v>0</v>
      </c>
      <c r="F11" s="206">
        <v>0</v>
      </c>
      <c r="G11" s="197" t="s">
        <v>914</v>
      </c>
    </row>
    <row r="12" spans="1:8" ht="25.5">
      <c r="A12" s="159">
        <v>6</v>
      </c>
      <c r="B12" s="172" t="s">
        <v>5</v>
      </c>
      <c r="C12" s="206">
        <v>92</v>
      </c>
      <c r="D12" s="206">
        <v>8</v>
      </c>
      <c r="E12" s="206">
        <v>0</v>
      </c>
      <c r="F12" s="206">
        <v>0</v>
      </c>
      <c r="G12" s="197" t="s">
        <v>889</v>
      </c>
    </row>
    <row r="13" spans="1:8" ht="51">
      <c r="A13" s="159">
        <v>7</v>
      </c>
      <c r="B13" s="172" t="s">
        <v>243</v>
      </c>
      <c r="C13" s="206">
        <v>85</v>
      </c>
      <c r="D13" s="206">
        <v>15</v>
      </c>
      <c r="E13" s="206">
        <v>0.4</v>
      </c>
      <c r="F13" s="206">
        <v>0.2</v>
      </c>
      <c r="G13" s="197" t="s">
        <v>915</v>
      </c>
    </row>
    <row r="14" spans="1:8">
      <c r="A14" s="327" t="s">
        <v>40</v>
      </c>
      <c r="B14" s="327"/>
      <c r="C14" s="207">
        <f>SUM(C7:C13)</f>
        <v>599</v>
      </c>
      <c r="D14" s="207">
        <f>SUM(D7:D13)</f>
        <v>96</v>
      </c>
      <c r="E14" s="207">
        <f>SUM(E7:E13)</f>
        <v>5.4</v>
      </c>
      <c r="F14" s="207">
        <f>SUM(F7:F13)</f>
        <v>0.2</v>
      </c>
      <c r="G14" s="199"/>
    </row>
  </sheetData>
  <mergeCells count="5">
    <mergeCell ref="A4:A5"/>
    <mergeCell ref="B4:B5"/>
    <mergeCell ref="C4:F4"/>
    <mergeCell ref="G4:G5"/>
    <mergeCell ref="A14:B14"/>
  </mergeCells>
  <hyperlinks>
    <hyperlink ref="H1" location="'Daftar Tabel'!A1" display="&lt;&lt;&lt; Daftar Tabel"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V17"/>
  <sheetViews>
    <sheetView zoomScale="140" zoomScaleNormal="140" workbookViewId="0">
      <pane xSplit="1" ySplit="6" topLeftCell="B7" activePane="bottomRight" state="frozen"/>
      <selection pane="topRight"/>
      <selection pane="bottomLeft"/>
      <selection pane="bottomRight" activeCell="F7" sqref="F7"/>
    </sheetView>
  </sheetViews>
  <sheetFormatPr defaultColWidth="9" defaultRowHeight="15"/>
  <cols>
    <col min="1" max="1" width="5.5703125" style="1" customWidth="1"/>
    <col min="2" max="2" width="36.5703125" style="1" customWidth="1"/>
    <col min="3" max="6" width="10.5703125" style="1" customWidth="1"/>
    <col min="7" max="7" width="14.5703125" style="1" customWidth="1"/>
    <col min="8" max="256" width="8.85546875" style="1" customWidth="1"/>
  </cols>
  <sheetData>
    <row r="1" spans="1:7">
      <c r="A1" s="164" t="s">
        <v>377</v>
      </c>
      <c r="B1" s="146"/>
      <c r="C1" s="146"/>
      <c r="D1" s="146"/>
      <c r="E1" s="146"/>
      <c r="F1" s="146"/>
      <c r="G1" s="39" t="s">
        <v>14</v>
      </c>
    </row>
    <row r="2" spans="1:7">
      <c r="A2" s="164"/>
      <c r="B2" s="146"/>
      <c r="C2" s="146"/>
      <c r="D2" s="146"/>
      <c r="E2" s="146"/>
      <c r="F2" s="146"/>
    </row>
    <row r="3" spans="1:7">
      <c r="A3" s="202" t="s">
        <v>97</v>
      </c>
      <c r="B3" s="146"/>
      <c r="C3" s="146"/>
      <c r="D3" s="146"/>
      <c r="E3" s="146"/>
      <c r="F3" s="146"/>
    </row>
    <row r="4" spans="1:7">
      <c r="A4" s="293" t="s">
        <v>17</v>
      </c>
      <c r="B4" s="293" t="s">
        <v>98</v>
      </c>
      <c r="C4" s="293" t="s">
        <v>99</v>
      </c>
      <c r="D4" s="293"/>
      <c r="E4" s="293"/>
      <c r="F4" s="293" t="s">
        <v>40</v>
      </c>
    </row>
    <row r="5" spans="1:7">
      <c r="A5" s="293"/>
      <c r="B5" s="293"/>
      <c r="C5" s="221" t="s">
        <v>625</v>
      </c>
      <c r="D5" s="221" t="s">
        <v>624</v>
      </c>
      <c r="E5" s="221" t="s">
        <v>623</v>
      </c>
      <c r="F5" s="293"/>
    </row>
    <row r="6" spans="1:7">
      <c r="A6" s="148">
        <v>1</v>
      </c>
      <c r="B6" s="148">
        <v>2</v>
      </c>
      <c r="C6" s="148">
        <v>3</v>
      </c>
      <c r="D6" s="148">
        <v>4</v>
      </c>
      <c r="E6" s="148">
        <v>5</v>
      </c>
      <c r="F6" s="148">
        <v>6</v>
      </c>
    </row>
    <row r="7" spans="1:7">
      <c r="A7" s="159">
        <v>1</v>
      </c>
      <c r="B7" s="172" t="s">
        <v>100</v>
      </c>
      <c r="C7" s="160">
        <v>5</v>
      </c>
      <c r="D7" s="160">
        <v>5</v>
      </c>
      <c r="E7" s="160">
        <v>5</v>
      </c>
      <c r="F7" s="159">
        <f>SUM(C7:E7)</f>
        <v>15</v>
      </c>
    </row>
    <row r="8" spans="1:7">
      <c r="A8" s="159">
        <v>2</v>
      </c>
      <c r="B8" s="172" t="s">
        <v>101</v>
      </c>
      <c r="C8" s="160">
        <v>0</v>
      </c>
      <c r="D8" s="160">
        <v>0</v>
      </c>
      <c r="E8" s="160">
        <v>0</v>
      </c>
      <c r="F8" s="159">
        <f t="shared" ref="F8:F17" si="0">SUM(C8:E8)</f>
        <v>0</v>
      </c>
    </row>
    <row r="9" spans="1:7">
      <c r="A9" s="159">
        <v>3</v>
      </c>
      <c r="B9" s="172" t="s">
        <v>102</v>
      </c>
      <c r="C9" s="160">
        <v>0</v>
      </c>
      <c r="D9" s="160">
        <v>0</v>
      </c>
      <c r="E9" s="160">
        <v>0</v>
      </c>
      <c r="F9" s="159">
        <f t="shared" si="0"/>
        <v>0</v>
      </c>
    </row>
    <row r="10" spans="1:7">
      <c r="A10" s="159">
        <v>4</v>
      </c>
      <c r="B10" s="173" t="s">
        <v>103</v>
      </c>
      <c r="C10" s="160">
        <v>0</v>
      </c>
      <c r="D10" s="160">
        <v>0</v>
      </c>
      <c r="E10" s="160">
        <v>0</v>
      </c>
      <c r="F10" s="159">
        <f t="shared" si="0"/>
        <v>0</v>
      </c>
    </row>
    <row r="11" spans="1:7">
      <c r="A11" s="174">
        <v>5</v>
      </c>
      <c r="B11" s="172" t="s">
        <v>104</v>
      </c>
      <c r="C11" s="160">
        <v>0</v>
      </c>
      <c r="D11" s="160">
        <v>0</v>
      </c>
      <c r="E11" s="160">
        <v>0</v>
      </c>
      <c r="F11" s="159">
        <f t="shared" si="0"/>
        <v>0</v>
      </c>
    </row>
    <row r="12" spans="1:7">
      <c r="A12" s="174">
        <v>6</v>
      </c>
      <c r="B12" s="172" t="s">
        <v>105</v>
      </c>
      <c r="C12" s="160">
        <v>0</v>
      </c>
      <c r="D12" s="160">
        <v>0</v>
      </c>
      <c r="E12" s="160">
        <v>0</v>
      </c>
      <c r="F12" s="159">
        <f t="shared" si="0"/>
        <v>0</v>
      </c>
    </row>
    <row r="13" spans="1:7">
      <c r="A13" s="174">
        <v>7</v>
      </c>
      <c r="B13" s="172" t="s">
        <v>106</v>
      </c>
      <c r="C13" s="160">
        <v>0</v>
      </c>
      <c r="D13" s="160">
        <v>0</v>
      </c>
      <c r="E13" s="160">
        <v>0</v>
      </c>
      <c r="F13" s="159">
        <f t="shared" si="0"/>
        <v>0</v>
      </c>
    </row>
    <row r="14" spans="1:7">
      <c r="A14" s="174">
        <v>8</v>
      </c>
      <c r="B14" s="172" t="s">
        <v>107</v>
      </c>
      <c r="C14" s="160">
        <v>0</v>
      </c>
      <c r="D14" s="160">
        <v>0</v>
      </c>
      <c r="E14" s="160">
        <v>0</v>
      </c>
      <c r="F14" s="159">
        <f t="shared" si="0"/>
        <v>0</v>
      </c>
    </row>
    <row r="15" spans="1:7">
      <c r="A15" s="174">
        <v>9</v>
      </c>
      <c r="B15" s="172" t="s">
        <v>108</v>
      </c>
      <c r="C15" s="160">
        <v>0</v>
      </c>
      <c r="D15" s="160">
        <v>0</v>
      </c>
      <c r="E15" s="160">
        <v>0</v>
      </c>
      <c r="F15" s="159">
        <f t="shared" si="0"/>
        <v>0</v>
      </c>
    </row>
    <row r="16" spans="1:7">
      <c r="A16" s="174">
        <v>10</v>
      </c>
      <c r="B16" s="172" t="s">
        <v>109</v>
      </c>
      <c r="C16" s="160">
        <v>0</v>
      </c>
      <c r="D16" s="160">
        <v>0</v>
      </c>
      <c r="E16" s="160">
        <v>0</v>
      </c>
      <c r="F16" s="159">
        <f t="shared" si="0"/>
        <v>0</v>
      </c>
    </row>
    <row r="17" spans="1:6">
      <c r="A17" s="296" t="s">
        <v>40</v>
      </c>
      <c r="B17" s="297"/>
      <c r="C17" s="162">
        <f>SUM(C7:C16)</f>
        <v>5</v>
      </c>
      <c r="D17" s="162">
        <f>SUM(D7:D16)</f>
        <v>5</v>
      </c>
      <c r="E17" s="162">
        <f>SUM(E7:E16)</f>
        <v>5</v>
      </c>
      <c r="F17" s="162">
        <f t="shared" si="0"/>
        <v>15</v>
      </c>
    </row>
  </sheetData>
  <mergeCells count="5">
    <mergeCell ref="A4:A5"/>
    <mergeCell ref="B4:B5"/>
    <mergeCell ref="C4:E4"/>
    <mergeCell ref="F4:F5"/>
    <mergeCell ref="A17:B17"/>
  </mergeCells>
  <hyperlinks>
    <hyperlink ref="G1" location="'Daftar Tabel'!A1" display="&lt;&lt;&lt; Daftar Tabel"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V17"/>
  <sheetViews>
    <sheetView zoomScale="140" zoomScaleNormal="140" workbookViewId="0">
      <pane ySplit="6" topLeftCell="A10" activePane="bottomLeft" state="frozen"/>
      <selection pane="bottomLeft" activeCell="C5" sqref="C5:E5"/>
    </sheetView>
  </sheetViews>
  <sheetFormatPr defaultColWidth="9" defaultRowHeight="15"/>
  <cols>
    <col min="1" max="1" width="5.5703125" style="1" customWidth="1"/>
    <col min="2" max="2" width="36.5703125" style="1" customWidth="1"/>
    <col min="3" max="6" width="10.5703125" style="1" customWidth="1"/>
    <col min="7" max="7" width="14.5703125" style="1" customWidth="1"/>
    <col min="8" max="256" width="8.85546875" style="1" customWidth="1"/>
  </cols>
  <sheetData>
    <row r="1" spans="1:7">
      <c r="A1" s="164" t="s">
        <v>244</v>
      </c>
      <c r="B1" s="146"/>
      <c r="C1" s="146"/>
      <c r="D1" s="146"/>
      <c r="E1" s="146"/>
      <c r="F1" s="146"/>
      <c r="G1" s="39" t="s">
        <v>14</v>
      </c>
    </row>
    <row r="2" spans="1:7">
      <c r="A2" s="164"/>
      <c r="B2" s="146"/>
      <c r="C2" s="146"/>
      <c r="D2" s="146"/>
      <c r="E2" s="146"/>
      <c r="F2" s="146"/>
    </row>
    <row r="3" spans="1:7">
      <c r="A3" s="205" t="s">
        <v>367</v>
      </c>
      <c r="B3" s="146"/>
      <c r="C3" s="146"/>
      <c r="D3" s="146"/>
      <c r="E3" s="146"/>
      <c r="F3" s="146"/>
    </row>
    <row r="4" spans="1:7">
      <c r="A4" s="293" t="s">
        <v>17</v>
      </c>
      <c r="B4" s="293" t="s">
        <v>98</v>
      </c>
      <c r="C4" s="293" t="s">
        <v>99</v>
      </c>
      <c r="D4" s="293"/>
      <c r="E4" s="293"/>
      <c r="F4" s="293" t="s">
        <v>40</v>
      </c>
    </row>
    <row r="5" spans="1:7">
      <c r="A5" s="293"/>
      <c r="B5" s="293"/>
      <c r="C5" s="221" t="s">
        <v>625</v>
      </c>
      <c r="D5" s="221" t="s">
        <v>624</v>
      </c>
      <c r="E5" s="221" t="s">
        <v>623</v>
      </c>
      <c r="F5" s="293"/>
    </row>
    <row r="6" spans="1:7">
      <c r="A6" s="148">
        <v>1</v>
      </c>
      <c r="B6" s="148">
        <v>2</v>
      </c>
      <c r="C6" s="148">
        <v>3</v>
      </c>
      <c r="D6" s="148">
        <v>4</v>
      </c>
      <c r="E6" s="148">
        <v>5</v>
      </c>
      <c r="F6" s="148">
        <v>6</v>
      </c>
    </row>
    <row r="7" spans="1:7">
      <c r="A7" s="159">
        <v>1</v>
      </c>
      <c r="B7" s="172" t="s">
        <v>100</v>
      </c>
      <c r="C7" s="160"/>
      <c r="D7" s="160"/>
      <c r="E7" s="160"/>
      <c r="F7" s="159">
        <f>SUM(C7:E7)</f>
        <v>0</v>
      </c>
    </row>
    <row r="8" spans="1:7">
      <c r="A8" s="159">
        <v>2</v>
      </c>
      <c r="B8" s="172" t="s">
        <v>101</v>
      </c>
      <c r="C8" s="160"/>
      <c r="D8" s="160"/>
      <c r="E8" s="160"/>
      <c r="F8" s="159">
        <f t="shared" ref="F8:F17" si="0">SUM(C8:E8)</f>
        <v>0</v>
      </c>
    </row>
    <row r="9" spans="1:7">
      <c r="A9" s="159">
        <v>3</v>
      </c>
      <c r="B9" s="172" t="s">
        <v>102</v>
      </c>
      <c r="C9" s="160"/>
      <c r="D9" s="160"/>
      <c r="E9" s="160"/>
      <c r="F9" s="159">
        <f t="shared" si="0"/>
        <v>0</v>
      </c>
    </row>
    <row r="10" spans="1:7">
      <c r="A10" s="159">
        <v>4</v>
      </c>
      <c r="B10" s="173" t="s">
        <v>103</v>
      </c>
      <c r="C10" s="160"/>
      <c r="D10" s="160"/>
      <c r="E10" s="160"/>
      <c r="F10" s="159">
        <f t="shared" si="0"/>
        <v>0</v>
      </c>
    </row>
    <row r="11" spans="1:7">
      <c r="A11" s="174">
        <v>5</v>
      </c>
      <c r="B11" s="172" t="s">
        <v>104</v>
      </c>
      <c r="C11" s="163"/>
      <c r="D11" s="160"/>
      <c r="E11" s="160"/>
      <c r="F11" s="159">
        <f t="shared" si="0"/>
        <v>0</v>
      </c>
    </row>
    <row r="12" spans="1:7">
      <c r="A12" s="174">
        <v>6</v>
      </c>
      <c r="B12" s="172" t="s">
        <v>105</v>
      </c>
      <c r="C12" s="163"/>
      <c r="D12" s="160"/>
      <c r="E12" s="160"/>
      <c r="F12" s="159">
        <f t="shared" si="0"/>
        <v>0</v>
      </c>
    </row>
    <row r="13" spans="1:7">
      <c r="A13" s="174">
        <v>7</v>
      </c>
      <c r="B13" s="172" t="s">
        <v>106</v>
      </c>
      <c r="C13" s="163"/>
      <c r="D13" s="160"/>
      <c r="E13" s="160"/>
      <c r="F13" s="159">
        <f t="shared" si="0"/>
        <v>0</v>
      </c>
    </row>
    <row r="14" spans="1:7" ht="25.5">
      <c r="A14" s="174">
        <v>8</v>
      </c>
      <c r="B14" s="172" t="s">
        <v>110</v>
      </c>
      <c r="C14" s="163"/>
      <c r="D14" s="160"/>
      <c r="E14" s="160"/>
      <c r="F14" s="159">
        <f t="shared" si="0"/>
        <v>0</v>
      </c>
    </row>
    <row r="15" spans="1:7" ht="25.5">
      <c r="A15" s="174">
        <v>9</v>
      </c>
      <c r="B15" s="172" t="s">
        <v>111</v>
      </c>
      <c r="C15" s="163"/>
      <c r="D15" s="160"/>
      <c r="E15" s="160"/>
      <c r="F15" s="159">
        <f t="shared" si="0"/>
        <v>0</v>
      </c>
    </row>
    <row r="16" spans="1:7" ht="25.5">
      <c r="A16" s="174">
        <v>10</v>
      </c>
      <c r="B16" s="172" t="s">
        <v>112</v>
      </c>
      <c r="C16" s="163"/>
      <c r="D16" s="160"/>
      <c r="E16" s="160"/>
      <c r="F16" s="159">
        <f t="shared" si="0"/>
        <v>0</v>
      </c>
    </row>
    <row r="17" spans="1:6">
      <c r="A17" s="296" t="s">
        <v>40</v>
      </c>
      <c r="B17" s="297"/>
      <c r="C17" s="162">
        <f>SUM(C7:C16)</f>
        <v>0</v>
      </c>
      <c r="D17" s="162">
        <f>SUM(D7:D16)</f>
        <v>0</v>
      </c>
      <c r="E17" s="162">
        <f>SUM(E7:E16)</f>
        <v>0</v>
      </c>
      <c r="F17" s="162">
        <f t="shared" si="0"/>
        <v>0</v>
      </c>
    </row>
  </sheetData>
  <mergeCells count="5">
    <mergeCell ref="A17:B17"/>
    <mergeCell ref="A4:A5"/>
    <mergeCell ref="B4:B5"/>
    <mergeCell ref="C4:E4"/>
    <mergeCell ref="F4:F5"/>
  </mergeCells>
  <hyperlinks>
    <hyperlink ref="G1" location="'Daftar Tabel'!A1" display="&lt;&lt;&lt; Daftar Tabel"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V11"/>
  <sheetViews>
    <sheetView zoomScale="160" zoomScaleNormal="160" workbookViewId="0">
      <pane xSplit="1" ySplit="5" topLeftCell="B6" activePane="bottomRight" state="frozen"/>
      <selection pane="topRight"/>
      <selection pane="bottomLeft"/>
      <selection pane="bottomRight" activeCell="A3" sqref="A3"/>
    </sheetView>
  </sheetViews>
  <sheetFormatPr defaultColWidth="9" defaultRowHeight="15"/>
  <cols>
    <col min="1" max="1" width="5.5703125" style="73" customWidth="1"/>
    <col min="2" max="2" width="28.5703125" style="73" customWidth="1"/>
    <col min="3" max="3" width="24.5703125" style="73" customWidth="1"/>
    <col min="4" max="4" width="16.5703125" style="73" customWidth="1"/>
    <col min="5" max="5" width="14.5703125" style="73" customWidth="1"/>
    <col min="6" max="256" width="8.85546875" style="73" customWidth="1"/>
  </cols>
  <sheetData>
    <row r="1" spans="1:5">
      <c r="A1" s="164" t="s">
        <v>245</v>
      </c>
      <c r="B1" s="183"/>
      <c r="C1" s="183"/>
      <c r="D1" s="183"/>
      <c r="E1" s="39" t="s">
        <v>14</v>
      </c>
    </row>
    <row r="2" spans="1:5">
      <c r="A2" s="164"/>
      <c r="B2" s="183"/>
      <c r="C2" s="183"/>
      <c r="D2" s="183"/>
    </row>
    <row r="3" spans="1:5">
      <c r="A3" s="205" t="s">
        <v>246</v>
      </c>
      <c r="B3" s="183"/>
      <c r="C3" s="183"/>
      <c r="D3" s="183"/>
    </row>
    <row r="4" spans="1:5" ht="38.25">
      <c r="A4" s="171" t="s">
        <v>17</v>
      </c>
      <c r="B4" s="171" t="s">
        <v>172</v>
      </c>
      <c r="C4" s="171" t="s">
        <v>127</v>
      </c>
      <c r="D4" s="171" t="s">
        <v>128</v>
      </c>
    </row>
    <row r="5" spans="1:5">
      <c r="A5" s="148">
        <v>1</v>
      </c>
      <c r="B5" s="148">
        <v>2</v>
      </c>
      <c r="C5" s="148">
        <v>3</v>
      </c>
      <c r="D5" s="148">
        <v>4</v>
      </c>
    </row>
    <row r="6" spans="1:5">
      <c r="A6" s="159">
        <v>1</v>
      </c>
      <c r="B6" s="179"/>
      <c r="C6" s="179"/>
      <c r="D6" s="160"/>
    </row>
    <row r="7" spans="1:5">
      <c r="A7" s="159">
        <v>2</v>
      </c>
      <c r="B7" s="179"/>
      <c r="C7" s="179"/>
      <c r="D7" s="160"/>
    </row>
    <row r="8" spans="1:5">
      <c r="A8" s="159">
        <v>3</v>
      </c>
      <c r="B8" s="179"/>
      <c r="C8" s="179"/>
      <c r="D8" s="160"/>
    </row>
    <row r="9" spans="1:5">
      <c r="A9" s="159">
        <v>4</v>
      </c>
      <c r="B9" s="179"/>
      <c r="C9" s="179"/>
      <c r="D9" s="160"/>
    </row>
    <row r="10" spans="1:5">
      <c r="A10" s="159">
        <v>5</v>
      </c>
      <c r="B10" s="179"/>
      <c r="C10" s="179"/>
      <c r="D10" s="160"/>
    </row>
    <row r="11" spans="1:5">
      <c r="A11" s="159" t="s">
        <v>61</v>
      </c>
      <c r="B11" s="179"/>
      <c r="C11" s="179"/>
      <c r="D11" s="160"/>
    </row>
  </sheetData>
  <hyperlinks>
    <hyperlink ref="E1" location="'Daftar Tabel'!A1" display="&lt;&lt;&lt; Daftar Tabel"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V11"/>
  <sheetViews>
    <sheetView zoomScale="160" zoomScaleNormal="160" workbookViewId="0">
      <pane xSplit="1" ySplit="5" topLeftCell="B6" activePane="bottomRight" state="frozen"/>
      <selection pane="topRight"/>
      <selection pane="bottomLeft"/>
      <selection pane="bottomRight" activeCell="G14" sqref="G14"/>
    </sheetView>
  </sheetViews>
  <sheetFormatPr defaultColWidth="9" defaultRowHeight="15"/>
  <cols>
    <col min="1" max="1" width="5.5703125" style="73" customWidth="1"/>
    <col min="2" max="2" width="28.5703125" style="73" customWidth="1"/>
    <col min="3" max="3" width="24.5703125" style="73" customWidth="1"/>
    <col min="4" max="5" width="16.5703125" style="73" customWidth="1"/>
    <col min="6" max="6" width="14.5703125" style="73" customWidth="1"/>
    <col min="7" max="256" width="8.85546875" style="73" customWidth="1"/>
  </cols>
  <sheetData>
    <row r="1" spans="1:6">
      <c r="A1" s="164" t="s">
        <v>247</v>
      </c>
      <c r="B1" s="183"/>
      <c r="C1" s="183"/>
      <c r="D1" s="183"/>
      <c r="E1" s="183"/>
      <c r="F1" s="39" t="s">
        <v>14</v>
      </c>
    </row>
    <row r="2" spans="1:6">
      <c r="A2" s="164"/>
      <c r="B2" s="183"/>
      <c r="C2" s="183"/>
      <c r="D2" s="183"/>
      <c r="E2" s="183"/>
    </row>
    <row r="3" spans="1:6">
      <c r="A3" s="205" t="s">
        <v>248</v>
      </c>
      <c r="B3" s="183"/>
      <c r="C3" s="183"/>
      <c r="D3" s="183"/>
      <c r="E3" s="183"/>
    </row>
    <row r="4" spans="1:6" ht="25.5">
      <c r="A4" s="171" t="s">
        <v>17</v>
      </c>
      <c r="B4" s="171" t="s">
        <v>44</v>
      </c>
      <c r="C4" s="171" t="s">
        <v>360</v>
      </c>
      <c r="D4" s="171" t="s">
        <v>130</v>
      </c>
      <c r="E4" s="171" t="s">
        <v>131</v>
      </c>
    </row>
    <row r="5" spans="1:6">
      <c r="A5" s="148">
        <v>1</v>
      </c>
      <c r="B5" s="148">
        <v>2</v>
      </c>
      <c r="C5" s="148">
        <v>3</v>
      </c>
      <c r="D5" s="148">
        <v>3</v>
      </c>
      <c r="E5" s="148">
        <v>4</v>
      </c>
    </row>
    <row r="6" spans="1:6">
      <c r="A6" s="159">
        <v>1</v>
      </c>
      <c r="B6" s="179"/>
      <c r="C6" s="179"/>
      <c r="D6" s="160"/>
      <c r="E6" s="160"/>
    </row>
    <row r="7" spans="1:6">
      <c r="A7" s="159">
        <v>2</v>
      </c>
      <c r="B7" s="179"/>
      <c r="C7" s="179"/>
      <c r="D7" s="160"/>
      <c r="E7" s="160"/>
    </row>
    <row r="8" spans="1:6">
      <c r="A8" s="159">
        <v>3</v>
      </c>
      <c r="B8" s="179"/>
      <c r="C8" s="179"/>
      <c r="D8" s="160"/>
      <c r="E8" s="160"/>
    </row>
    <row r="9" spans="1:6">
      <c r="A9" s="159">
        <v>4</v>
      </c>
      <c r="B9" s="179"/>
      <c r="C9" s="179"/>
      <c r="D9" s="160"/>
      <c r="E9" s="160"/>
    </row>
    <row r="10" spans="1:6">
      <c r="A10" s="159">
        <v>5</v>
      </c>
      <c r="B10" s="179"/>
      <c r="C10" s="179"/>
      <c r="D10" s="160"/>
      <c r="E10" s="160"/>
    </row>
    <row r="11" spans="1:6">
      <c r="A11" s="159" t="s">
        <v>61</v>
      </c>
      <c r="B11" s="179"/>
      <c r="C11" s="179"/>
      <c r="D11" s="160"/>
      <c r="E11" s="160"/>
    </row>
  </sheetData>
  <hyperlinks>
    <hyperlink ref="F1" location="'Daftar Tabel'!A1" display="&lt;&lt;&lt; Daftar Tabel"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13"/>
  <sheetViews>
    <sheetView zoomScale="160" zoomScaleNormal="160" workbookViewId="0">
      <pane xSplit="1" ySplit="7" topLeftCell="B8" activePane="bottomRight" state="frozen"/>
      <selection pane="topRight"/>
      <selection pane="bottomLeft"/>
      <selection pane="bottomRight" activeCell="F15" sqref="F15"/>
    </sheetView>
  </sheetViews>
  <sheetFormatPr defaultColWidth="9" defaultRowHeight="15"/>
  <cols>
    <col min="1" max="1" width="5.5703125" customWidth="1"/>
    <col min="2" max="2" width="32.5703125" customWidth="1"/>
    <col min="3" max="3" width="10.42578125" style="64" customWidth="1"/>
    <col min="4" max="4" width="24.5703125" customWidth="1"/>
    <col min="5" max="5" width="14.5703125" customWidth="1"/>
    <col min="6" max="256" width="9.140625" customWidth="1"/>
  </cols>
  <sheetData>
    <row r="1" spans="1:5">
      <c r="A1" s="167" t="s">
        <v>249</v>
      </c>
      <c r="B1" s="168"/>
      <c r="C1" s="175"/>
      <c r="D1" s="168"/>
      <c r="E1" s="39" t="s">
        <v>14</v>
      </c>
    </row>
    <row r="2" spans="1:5">
      <c r="A2" s="167"/>
      <c r="B2" s="168"/>
      <c r="C2" s="175"/>
      <c r="D2" s="168"/>
      <c r="E2" s="79"/>
    </row>
    <row r="3" spans="1:5">
      <c r="A3" s="205" t="s">
        <v>368</v>
      </c>
      <c r="B3" s="168"/>
      <c r="C3" s="175"/>
      <c r="D3" s="168"/>
      <c r="E3" s="65"/>
    </row>
    <row r="4" spans="1:5">
      <c r="A4" s="167" t="s">
        <v>250</v>
      </c>
      <c r="B4" s="168"/>
      <c r="C4" s="175"/>
      <c r="D4" s="168"/>
    </row>
    <row r="5" spans="1:5" ht="25.5">
      <c r="A5" s="171" t="s">
        <v>115</v>
      </c>
      <c r="B5" s="171" t="s">
        <v>116</v>
      </c>
      <c r="C5" s="171" t="s">
        <v>86</v>
      </c>
      <c r="D5" s="171" t="s">
        <v>117</v>
      </c>
    </row>
    <row r="6" spans="1:5">
      <c r="A6" s="176">
        <v>1</v>
      </c>
      <c r="B6" s="176">
        <v>2</v>
      </c>
      <c r="C6" s="176">
        <v>3</v>
      </c>
      <c r="D6" s="176">
        <v>4</v>
      </c>
    </row>
    <row r="7" spans="1:5">
      <c r="A7" s="177" t="s">
        <v>56</v>
      </c>
      <c r="B7" s="298" t="s">
        <v>118</v>
      </c>
      <c r="C7" s="299"/>
      <c r="D7" s="300"/>
    </row>
    <row r="8" spans="1:5">
      <c r="A8" s="178">
        <v>1</v>
      </c>
      <c r="B8" s="179"/>
      <c r="C8" s="180"/>
      <c r="D8" s="181"/>
    </row>
    <row r="9" spans="1:5">
      <c r="A9" s="178">
        <v>2</v>
      </c>
      <c r="B9" s="179"/>
      <c r="C9" s="180"/>
      <c r="D9" s="181"/>
    </row>
    <row r="10" spans="1:5">
      <c r="A10" s="178">
        <v>3</v>
      </c>
      <c r="B10" s="179"/>
      <c r="C10" s="180"/>
      <c r="D10" s="181"/>
    </row>
    <row r="11" spans="1:5">
      <c r="A11" s="178">
        <v>4</v>
      </c>
      <c r="B11" s="179"/>
      <c r="C11" s="180"/>
      <c r="D11" s="181"/>
    </row>
    <row r="12" spans="1:5">
      <c r="A12" s="178">
        <v>5</v>
      </c>
      <c r="B12" s="179"/>
      <c r="C12" s="180"/>
      <c r="D12" s="181"/>
    </row>
    <row r="13" spans="1:5">
      <c r="A13" s="178" t="s">
        <v>61</v>
      </c>
      <c r="B13" s="179"/>
      <c r="C13" s="180"/>
      <c r="D13" s="181"/>
    </row>
  </sheetData>
  <mergeCells count="1">
    <mergeCell ref="B7:D7"/>
  </mergeCells>
  <hyperlinks>
    <hyperlink ref="E1" location="'Daftar Tabel'!A1" display="&lt;&lt;&lt; Daftar Tabel"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17"/>
  <sheetViews>
    <sheetView zoomScale="170" zoomScaleNormal="170" workbookViewId="0">
      <pane xSplit="1" ySplit="7" topLeftCell="B14" activePane="bottomRight" state="frozen"/>
      <selection pane="topRight"/>
      <selection pane="bottomLeft"/>
      <selection pane="bottomRight" activeCell="G14" sqref="G14"/>
    </sheetView>
  </sheetViews>
  <sheetFormatPr defaultColWidth="9" defaultRowHeight="15"/>
  <cols>
    <col min="1" max="1" width="5.5703125" customWidth="1"/>
    <col min="2" max="2" width="32.5703125" customWidth="1"/>
    <col min="3" max="3" width="10" style="64" customWidth="1"/>
    <col min="4" max="4" width="24.5703125" customWidth="1"/>
    <col min="5" max="5" width="14.5703125" customWidth="1"/>
    <col min="6" max="256" width="9.140625" customWidth="1"/>
  </cols>
  <sheetData>
    <row r="1" spans="1:5">
      <c r="A1" s="167" t="s">
        <v>249</v>
      </c>
      <c r="B1" s="168"/>
      <c r="C1" s="175"/>
      <c r="D1" s="168"/>
      <c r="E1" s="39" t="s">
        <v>14</v>
      </c>
    </row>
    <row r="2" spans="1:5">
      <c r="A2" s="167"/>
      <c r="B2" s="168"/>
      <c r="C2" s="175"/>
      <c r="D2" s="168"/>
      <c r="E2" s="79"/>
    </row>
    <row r="3" spans="1:5">
      <c r="A3" s="205" t="s">
        <v>368</v>
      </c>
      <c r="B3" s="168"/>
      <c r="C3" s="175"/>
      <c r="D3" s="168"/>
      <c r="E3" s="65"/>
    </row>
    <row r="4" spans="1:5">
      <c r="A4" s="167" t="s">
        <v>251</v>
      </c>
      <c r="B4" s="168"/>
      <c r="C4" s="175"/>
      <c r="D4" s="168"/>
    </row>
    <row r="5" spans="1:5" ht="25.5">
      <c r="A5" s="171" t="s">
        <v>115</v>
      </c>
      <c r="B5" s="171" t="s">
        <v>116</v>
      </c>
      <c r="C5" s="171" t="s">
        <v>86</v>
      </c>
      <c r="D5" s="171" t="s">
        <v>117</v>
      </c>
    </row>
    <row r="6" spans="1:5">
      <c r="A6" s="176">
        <v>1</v>
      </c>
      <c r="B6" s="176">
        <v>2</v>
      </c>
      <c r="C6" s="176">
        <v>3</v>
      </c>
      <c r="D6" s="176">
        <v>4</v>
      </c>
    </row>
    <row r="7" spans="1:5" ht="42" customHeight="1">
      <c r="A7" s="177" t="s">
        <v>120</v>
      </c>
      <c r="B7" s="298" t="s">
        <v>121</v>
      </c>
      <c r="C7" s="299"/>
      <c r="D7" s="300"/>
    </row>
    <row r="8" spans="1:5">
      <c r="A8" s="178">
        <v>1</v>
      </c>
      <c r="B8" s="179"/>
      <c r="C8" s="180"/>
      <c r="D8" s="181"/>
    </row>
    <row r="9" spans="1:5">
      <c r="A9" s="178">
        <v>2</v>
      </c>
      <c r="B9" s="179"/>
      <c r="C9" s="180"/>
      <c r="D9" s="181"/>
    </row>
    <row r="10" spans="1:5">
      <c r="A10" s="178">
        <v>3</v>
      </c>
      <c r="B10" s="179"/>
      <c r="C10" s="180"/>
      <c r="D10" s="181"/>
    </row>
    <row r="11" spans="1:5">
      <c r="A11" s="178">
        <v>4</v>
      </c>
      <c r="B11" s="179"/>
      <c r="C11" s="180"/>
      <c r="D11" s="181"/>
    </row>
    <row r="12" spans="1:5">
      <c r="A12" s="178">
        <v>5</v>
      </c>
      <c r="B12" s="179"/>
      <c r="C12" s="180"/>
      <c r="D12" s="181"/>
    </row>
    <row r="13" spans="1:5">
      <c r="A13" s="178" t="s">
        <v>61</v>
      </c>
      <c r="B13" s="179"/>
      <c r="C13" s="180"/>
      <c r="D13" s="181"/>
    </row>
    <row r="15" spans="1:5">
      <c r="A15" s="61"/>
    </row>
    <row r="16" spans="1:5">
      <c r="A16" s="61"/>
    </row>
    <row r="17" spans="1:1">
      <c r="A17" s="61"/>
    </row>
  </sheetData>
  <mergeCells count="1">
    <mergeCell ref="B7:D7"/>
  </mergeCells>
  <hyperlinks>
    <hyperlink ref="E1" location="'Daftar Tabel'!A1" display="&lt;&lt;&lt; Daftar Tabel"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17"/>
  <sheetViews>
    <sheetView workbookViewId="0">
      <pane xSplit="1" ySplit="7" topLeftCell="B8" activePane="bottomRight" state="frozen"/>
      <selection pane="topRight"/>
      <selection pane="bottomLeft"/>
      <selection pane="bottomRight" activeCell="F16" sqref="F16"/>
    </sheetView>
  </sheetViews>
  <sheetFormatPr defaultColWidth="9" defaultRowHeight="15"/>
  <cols>
    <col min="1" max="1" width="5.5703125" customWidth="1"/>
    <col min="2" max="2" width="32.5703125" customWidth="1"/>
    <col min="3" max="3" width="10.140625" style="64" customWidth="1"/>
    <col min="4" max="4" width="24.5703125" customWidth="1"/>
    <col min="5" max="5" width="14.5703125" customWidth="1"/>
    <col min="6" max="256" width="9.140625" customWidth="1"/>
  </cols>
  <sheetData>
    <row r="1" spans="1:5">
      <c r="A1" s="167" t="s">
        <v>249</v>
      </c>
      <c r="B1" s="168"/>
      <c r="C1" s="175"/>
      <c r="D1" s="168"/>
      <c r="E1" s="39" t="s">
        <v>14</v>
      </c>
    </row>
    <row r="2" spans="1:5">
      <c r="A2" s="182"/>
      <c r="B2" s="168"/>
      <c r="C2" s="175"/>
      <c r="D2" s="168"/>
    </row>
    <row r="3" spans="1:5">
      <c r="A3" s="205" t="s">
        <v>368</v>
      </c>
      <c r="B3" s="168"/>
      <c r="C3" s="175"/>
      <c r="D3" s="168"/>
      <c r="E3" s="65"/>
    </row>
    <row r="4" spans="1:5">
      <c r="A4" s="167" t="s">
        <v>252</v>
      </c>
      <c r="B4" s="168"/>
      <c r="C4" s="175"/>
      <c r="D4" s="168"/>
    </row>
    <row r="5" spans="1:5" ht="25.5">
      <c r="A5" s="171" t="s">
        <v>115</v>
      </c>
      <c r="B5" s="171" t="s">
        <v>116</v>
      </c>
      <c r="C5" s="171" t="s">
        <v>86</v>
      </c>
      <c r="D5" s="171" t="s">
        <v>117</v>
      </c>
    </row>
    <row r="6" spans="1:5">
      <c r="A6" s="176">
        <v>1</v>
      </c>
      <c r="B6" s="176">
        <v>2</v>
      </c>
      <c r="C6" s="176">
        <v>3</v>
      </c>
      <c r="D6" s="176">
        <v>4</v>
      </c>
    </row>
    <row r="7" spans="1:5" ht="29.1" customHeight="1">
      <c r="A7" s="177" t="s">
        <v>123</v>
      </c>
      <c r="B7" s="298" t="s">
        <v>124</v>
      </c>
      <c r="C7" s="299"/>
      <c r="D7" s="300"/>
    </row>
    <row r="8" spans="1:5">
      <c r="A8" s="178">
        <v>1</v>
      </c>
      <c r="B8" s="179"/>
      <c r="C8" s="180"/>
      <c r="D8" s="181"/>
    </row>
    <row r="9" spans="1:5">
      <c r="A9" s="178">
        <v>2</v>
      </c>
      <c r="B9" s="179"/>
      <c r="C9" s="180"/>
      <c r="D9" s="181"/>
    </row>
    <row r="10" spans="1:5">
      <c r="A10" s="178">
        <v>3</v>
      </c>
      <c r="B10" s="179"/>
      <c r="C10" s="180"/>
      <c r="D10" s="181"/>
    </row>
    <row r="11" spans="1:5">
      <c r="A11" s="178">
        <v>4</v>
      </c>
      <c r="B11" s="179"/>
      <c r="C11" s="180"/>
      <c r="D11" s="181"/>
    </row>
    <row r="12" spans="1:5">
      <c r="A12" s="178">
        <v>5</v>
      </c>
      <c r="B12" s="179"/>
      <c r="C12" s="180"/>
      <c r="D12" s="181"/>
    </row>
    <row r="13" spans="1:5">
      <c r="A13" s="178" t="s">
        <v>61</v>
      </c>
      <c r="B13" s="179"/>
      <c r="C13" s="180"/>
      <c r="D13" s="181"/>
    </row>
    <row r="15" spans="1:5">
      <c r="A15" s="61"/>
    </row>
    <row r="16" spans="1:5">
      <c r="A16" s="61"/>
    </row>
    <row r="17" spans="1:1">
      <c r="A17" s="61"/>
    </row>
  </sheetData>
  <mergeCells count="1">
    <mergeCell ref="B7:D7"/>
  </mergeCells>
  <hyperlinks>
    <hyperlink ref="E1" location="'Daftar Tabel'!A1" display="&lt;&lt;&lt; Daftar Tabel"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13"/>
  <sheetViews>
    <sheetView zoomScale="170" zoomScaleNormal="170" workbookViewId="0">
      <pane xSplit="1" ySplit="6" topLeftCell="B10" activePane="bottomRight" state="frozen"/>
      <selection pane="topRight"/>
      <selection pane="bottomLeft"/>
      <selection pane="bottomRight" activeCell="D13" sqref="D13"/>
    </sheetView>
  </sheetViews>
  <sheetFormatPr defaultColWidth="9" defaultRowHeight="15"/>
  <cols>
    <col min="1" max="1" width="5.5703125" customWidth="1"/>
    <col min="2" max="2" width="32.5703125" customWidth="1"/>
    <col min="3" max="3" width="10.5703125" style="64" customWidth="1"/>
    <col min="4" max="4" width="24.5703125" customWidth="1"/>
    <col min="5" max="5" width="14.5703125" customWidth="1"/>
    <col min="6" max="256" width="9.140625" customWidth="1"/>
  </cols>
  <sheetData>
    <row r="1" spans="1:5">
      <c r="A1" s="167" t="s">
        <v>249</v>
      </c>
      <c r="B1" s="168"/>
      <c r="C1" s="175"/>
      <c r="D1" s="168"/>
      <c r="E1" s="39" t="s">
        <v>14</v>
      </c>
    </row>
    <row r="2" spans="1:5">
      <c r="A2" s="182"/>
      <c r="B2" s="168"/>
      <c r="C2" s="175"/>
      <c r="D2" s="168"/>
    </row>
    <row r="3" spans="1:5">
      <c r="A3" s="205" t="s">
        <v>368</v>
      </c>
      <c r="B3" s="168"/>
      <c r="C3" s="175"/>
      <c r="D3" s="168"/>
      <c r="E3" s="65"/>
    </row>
    <row r="4" spans="1:5">
      <c r="A4" s="167" t="s">
        <v>856</v>
      </c>
      <c r="B4" s="168"/>
      <c r="C4" s="175"/>
      <c r="D4" s="168"/>
    </row>
    <row r="5" spans="1:5" ht="25.5">
      <c r="A5" s="171" t="s">
        <v>115</v>
      </c>
      <c r="B5" s="171" t="s">
        <v>116</v>
      </c>
      <c r="C5" s="171" t="s">
        <v>86</v>
      </c>
      <c r="D5" s="171" t="s">
        <v>117</v>
      </c>
    </row>
    <row r="6" spans="1:5">
      <c r="A6" s="176">
        <v>1</v>
      </c>
      <c r="B6" s="176">
        <v>2</v>
      </c>
      <c r="C6" s="176">
        <v>3</v>
      </c>
      <c r="D6" s="176">
        <v>4</v>
      </c>
    </row>
    <row r="7" spans="1:5">
      <c r="A7" s="177" t="s">
        <v>125</v>
      </c>
      <c r="B7" s="298" t="s">
        <v>848</v>
      </c>
      <c r="C7" s="299"/>
      <c r="D7" s="300"/>
    </row>
    <row r="8" spans="1:5">
      <c r="A8" s="178">
        <v>1</v>
      </c>
      <c r="B8" s="179"/>
      <c r="C8" s="180"/>
      <c r="D8" s="181"/>
    </row>
    <row r="9" spans="1:5">
      <c r="A9" s="178">
        <v>2</v>
      </c>
      <c r="B9" s="179"/>
      <c r="C9" s="180"/>
      <c r="D9" s="181"/>
    </row>
    <row r="10" spans="1:5">
      <c r="A10" s="178">
        <v>3</v>
      </c>
      <c r="B10" s="179"/>
      <c r="C10" s="180"/>
      <c r="D10" s="181"/>
    </row>
    <row r="11" spans="1:5">
      <c r="A11" s="178">
        <v>4</v>
      </c>
      <c r="B11" s="179"/>
      <c r="C11" s="180"/>
      <c r="D11" s="181"/>
    </row>
    <row r="12" spans="1:5">
      <c r="A12" s="178">
        <v>5</v>
      </c>
      <c r="B12" s="179"/>
      <c r="C12" s="180"/>
      <c r="D12" s="181"/>
    </row>
    <row r="13" spans="1:5">
      <c r="A13" s="178" t="s">
        <v>61</v>
      </c>
      <c r="B13" s="179"/>
      <c r="C13" s="180"/>
      <c r="D13" s="181"/>
    </row>
  </sheetData>
  <mergeCells count="1">
    <mergeCell ref="B7:D7"/>
  </mergeCells>
  <hyperlinks>
    <hyperlink ref="E1" location="'Daftar Tabel'!A1" display="&lt;&lt;&lt; Daftar Tabel" xr:uid="{00000000-0004-0000-2F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6"/>
  <sheetViews>
    <sheetView workbookViewId="0">
      <pane ySplit="11" topLeftCell="A15" activePane="bottomLeft" state="frozen"/>
      <selection pane="bottomLeft" activeCell="A17" sqref="A17:XFD23"/>
    </sheetView>
  </sheetViews>
  <sheetFormatPr defaultColWidth="9" defaultRowHeight="15"/>
  <cols>
    <col min="1" max="1" width="5.7109375" style="1" customWidth="1"/>
    <col min="2" max="2" width="26.140625" style="1" customWidth="1"/>
    <col min="3" max="5" width="8.85546875" style="1" customWidth="1"/>
    <col min="6" max="7" width="25.140625" style="1" customWidth="1"/>
    <col min="8" max="8" width="13.140625" style="1" customWidth="1"/>
    <col min="9" max="9" width="18.5703125" style="1" customWidth="1"/>
    <col min="10" max="11" width="14.5703125" style="1" customWidth="1"/>
    <col min="12" max="256" width="8.85546875" style="1" customWidth="1"/>
  </cols>
  <sheetData>
    <row r="1" spans="1:11">
      <c r="A1" s="1" t="s">
        <v>13</v>
      </c>
      <c r="B1" s="146"/>
      <c r="C1" s="146"/>
      <c r="D1" s="146"/>
      <c r="E1" s="146"/>
      <c r="F1" s="146"/>
      <c r="G1" s="146"/>
      <c r="H1" s="146"/>
      <c r="I1" s="146"/>
      <c r="J1" s="146"/>
      <c r="K1" s="39" t="s">
        <v>14</v>
      </c>
    </row>
    <row r="2" spans="1:11">
      <c r="B2" s="146"/>
      <c r="C2" s="146"/>
      <c r="D2" s="146"/>
      <c r="E2" s="146"/>
      <c r="F2" s="146"/>
      <c r="G2" s="146"/>
      <c r="H2" s="146"/>
      <c r="I2" s="146"/>
      <c r="J2" s="146"/>
    </row>
    <row r="3" spans="1:11">
      <c r="A3" s="1" t="s">
        <v>350</v>
      </c>
      <c r="B3" s="146"/>
      <c r="C3" s="146"/>
      <c r="D3" s="146"/>
      <c r="E3" s="146"/>
      <c r="F3" s="146"/>
      <c r="G3" s="146"/>
      <c r="H3" s="146"/>
      <c r="I3" s="146"/>
      <c r="J3" s="146"/>
    </row>
    <row r="4" spans="1:11" hidden="1">
      <c r="B4" s="146"/>
      <c r="C4" s="146"/>
      <c r="D4" s="146"/>
      <c r="E4" s="146"/>
      <c r="F4" s="146"/>
      <c r="G4" s="146"/>
      <c r="H4" s="146"/>
      <c r="I4" s="146"/>
      <c r="J4" s="146"/>
    </row>
    <row r="5" spans="1:11" hidden="1">
      <c r="B5" s="146" t="s">
        <v>15</v>
      </c>
      <c r="C5" s="146"/>
      <c r="D5" s="146"/>
      <c r="E5" s="146"/>
      <c r="F5" s="146"/>
      <c r="G5" s="146"/>
      <c r="H5" s="146"/>
      <c r="I5" s="146"/>
      <c r="J5" s="146"/>
    </row>
    <row r="6" spans="1:11" hidden="1">
      <c r="B6" s="146"/>
      <c r="C6" s="146"/>
      <c r="D6" s="146"/>
      <c r="E6" s="146"/>
      <c r="F6" s="146"/>
      <c r="G6" s="146"/>
      <c r="H6" s="146"/>
      <c r="I6" s="146"/>
      <c r="J6" s="146"/>
    </row>
    <row r="7" spans="1:11" hidden="1">
      <c r="B7" s="146" t="s">
        <v>16</v>
      </c>
      <c r="C7" s="146"/>
      <c r="D7" s="146"/>
      <c r="E7" s="146"/>
      <c r="F7" s="146"/>
      <c r="G7" s="146"/>
      <c r="H7" s="146"/>
      <c r="I7" s="146"/>
      <c r="J7" s="146"/>
    </row>
    <row r="8" spans="1:11" hidden="1">
      <c r="B8" s="146"/>
      <c r="C8" s="146"/>
      <c r="D8" s="146"/>
      <c r="E8" s="146"/>
      <c r="F8" s="146"/>
      <c r="G8" s="146"/>
      <c r="H8" s="146"/>
      <c r="I8" s="146"/>
      <c r="J8" s="146"/>
    </row>
    <row r="9" spans="1:11" ht="23.1" customHeight="1">
      <c r="A9" s="265" t="s">
        <v>17</v>
      </c>
      <c r="B9" s="262" t="s">
        <v>18</v>
      </c>
      <c r="C9" s="262" t="s">
        <v>845</v>
      </c>
      <c r="D9" s="262"/>
      <c r="E9" s="262"/>
      <c r="F9" s="262" t="s">
        <v>19</v>
      </c>
      <c r="G9" s="262" t="s">
        <v>20</v>
      </c>
      <c r="H9" s="262" t="s">
        <v>21</v>
      </c>
      <c r="I9" s="262" t="s">
        <v>22</v>
      </c>
      <c r="J9" s="262" t="s">
        <v>23</v>
      </c>
    </row>
    <row r="10" spans="1:11" ht="38.450000000000003" customHeight="1">
      <c r="A10" s="265"/>
      <c r="B10" s="262"/>
      <c r="C10" s="147" t="s">
        <v>24</v>
      </c>
      <c r="D10" s="147" t="s">
        <v>25</v>
      </c>
      <c r="E10" s="147" t="s">
        <v>26</v>
      </c>
      <c r="F10" s="262"/>
      <c r="G10" s="262"/>
      <c r="H10" s="262"/>
      <c r="I10" s="262"/>
      <c r="J10" s="262"/>
    </row>
    <row r="11" spans="1:11">
      <c r="A11" s="45">
        <v>1</v>
      </c>
      <c r="B11" s="148">
        <v>2</v>
      </c>
      <c r="C11" s="148">
        <v>3</v>
      </c>
      <c r="D11" s="148">
        <v>4</v>
      </c>
      <c r="E11" s="148">
        <v>5</v>
      </c>
      <c r="F11" s="148">
        <v>6</v>
      </c>
      <c r="G11" s="148">
        <v>7</v>
      </c>
      <c r="H11" s="148">
        <v>8</v>
      </c>
      <c r="I11" s="148">
        <v>9</v>
      </c>
      <c r="J11" s="148">
        <v>10</v>
      </c>
    </row>
    <row r="12" spans="1:11" ht="60">
      <c r="A12" s="115">
        <v>1</v>
      </c>
      <c r="B12" s="119" t="s">
        <v>745</v>
      </c>
      <c r="C12" s="150"/>
      <c r="D12" s="150" t="s">
        <v>16</v>
      </c>
      <c r="E12" s="150"/>
      <c r="F12" s="119"/>
      <c r="G12" s="119" t="s">
        <v>756</v>
      </c>
      <c r="H12" s="119" t="s">
        <v>757</v>
      </c>
      <c r="I12" s="119" t="s">
        <v>748</v>
      </c>
      <c r="J12" s="151">
        <v>2022</v>
      </c>
    </row>
    <row r="13" spans="1:11" ht="60">
      <c r="A13" s="115">
        <v>2</v>
      </c>
      <c r="B13" s="119" t="s">
        <v>749</v>
      </c>
      <c r="C13" s="150"/>
      <c r="D13" s="150" t="s">
        <v>16</v>
      </c>
      <c r="E13" s="150"/>
      <c r="F13" s="119"/>
      <c r="G13" s="119" t="s">
        <v>756</v>
      </c>
      <c r="H13" s="119" t="s">
        <v>757</v>
      </c>
      <c r="I13" s="119" t="s">
        <v>748</v>
      </c>
      <c r="J13" s="151">
        <v>2022</v>
      </c>
    </row>
    <row r="14" spans="1:11" ht="60">
      <c r="A14" s="115">
        <v>3</v>
      </c>
      <c r="B14" s="119" t="s">
        <v>758</v>
      </c>
      <c r="C14" s="150"/>
      <c r="D14" s="150" t="s">
        <v>16</v>
      </c>
      <c r="E14" s="150"/>
      <c r="F14" s="119"/>
      <c r="G14" s="119" t="s">
        <v>756</v>
      </c>
      <c r="H14" s="119" t="s">
        <v>757</v>
      </c>
      <c r="I14" s="119" t="s">
        <v>748</v>
      </c>
      <c r="J14" s="151">
        <v>2022</v>
      </c>
    </row>
    <row r="15" spans="1:11" ht="60">
      <c r="A15" s="115">
        <v>4</v>
      </c>
      <c r="B15" s="119" t="s">
        <v>752</v>
      </c>
      <c r="C15" s="150"/>
      <c r="D15" s="150"/>
      <c r="E15" s="150" t="s">
        <v>16</v>
      </c>
      <c r="F15" s="119"/>
      <c r="G15" s="119" t="s">
        <v>759</v>
      </c>
      <c r="H15" s="119" t="s">
        <v>760</v>
      </c>
      <c r="I15" s="119" t="s">
        <v>748</v>
      </c>
      <c r="J15" s="151">
        <v>2020</v>
      </c>
    </row>
    <row r="16" spans="1:11">
      <c r="A16" s="46">
        <v>5</v>
      </c>
      <c r="B16" s="47"/>
      <c r="C16" s="43"/>
      <c r="D16" s="43"/>
      <c r="E16" s="43"/>
      <c r="F16" s="47"/>
      <c r="G16" s="47"/>
      <c r="H16" s="47"/>
      <c r="I16" s="47"/>
      <c r="J16" s="48"/>
    </row>
  </sheetData>
  <mergeCells count="8">
    <mergeCell ref="A9:A10"/>
    <mergeCell ref="B9:B10"/>
    <mergeCell ref="C9:E9"/>
    <mergeCell ref="I9:I10"/>
    <mergeCell ref="J9:J10"/>
    <mergeCell ref="F9:F10"/>
    <mergeCell ref="G9:G10"/>
    <mergeCell ref="H9:H10"/>
  </mergeCells>
  <conditionalFormatting sqref="C13:E13">
    <cfRule type="duplicateValues" dxfId="44" priority="10"/>
  </conditionalFormatting>
  <conditionalFormatting sqref="C16:E16">
    <cfRule type="duplicateValues" dxfId="43" priority="3"/>
  </conditionalFormatting>
  <conditionalFormatting sqref="C12:E12">
    <cfRule type="duplicateValues" dxfId="42" priority="11"/>
  </conditionalFormatting>
  <conditionalFormatting sqref="C15:E15">
    <cfRule type="duplicateValues" dxfId="41" priority="2"/>
  </conditionalFormatting>
  <conditionalFormatting sqref="C14:E14">
    <cfRule type="duplicateValues" dxfId="40" priority="1"/>
  </conditionalFormatting>
  <dataValidations count="1">
    <dataValidation type="list" allowBlank="1" showInputMessage="1" showErrorMessage="1" sqref="C12:E16" xr:uid="{00000000-0002-0000-0400-000000000000}">
      <formula1>$B$6:$B$7</formula1>
    </dataValidation>
  </dataValidations>
  <hyperlinks>
    <hyperlink ref="K1" location="'Daftar Tabel'!A1" display="&lt;&lt;&lt; Daftar Tabel" xr:uid="{00000000-0004-0000-0400-000000000000}"/>
  </hyperlink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25"/>
  <sheetViews>
    <sheetView workbookViewId="0">
      <pane ySplit="11" topLeftCell="A21" activePane="bottomLeft" state="frozen"/>
      <selection pane="bottomLeft" activeCell="E13" sqref="E13"/>
    </sheetView>
  </sheetViews>
  <sheetFormatPr defaultColWidth="9" defaultRowHeight="15"/>
  <cols>
    <col min="1" max="1" width="5.7109375" style="1" customWidth="1"/>
    <col min="2" max="2" width="26.140625" style="1" customWidth="1"/>
    <col min="3" max="5" width="8.85546875" style="1" customWidth="1"/>
    <col min="6" max="7" width="25.140625" style="1" customWidth="1"/>
    <col min="8" max="8" width="13.140625" style="1" customWidth="1"/>
    <col min="9" max="9" width="18.5703125" style="1" customWidth="1"/>
    <col min="10" max="11" width="14.5703125" style="1" customWidth="1"/>
    <col min="12" max="256" width="8.85546875" style="1" customWidth="1"/>
  </cols>
  <sheetData>
    <row r="1" spans="1:11">
      <c r="A1" s="146" t="s">
        <v>13</v>
      </c>
      <c r="B1" s="146"/>
      <c r="C1" s="146"/>
      <c r="D1" s="146"/>
      <c r="E1" s="146"/>
      <c r="F1" s="146"/>
      <c r="G1" s="146"/>
      <c r="H1" s="146"/>
      <c r="I1" s="146"/>
      <c r="J1" s="146"/>
      <c r="K1" s="39" t="s">
        <v>14</v>
      </c>
    </row>
    <row r="2" spans="1:11">
      <c r="A2" s="146"/>
      <c r="B2" s="146"/>
      <c r="C2" s="146"/>
      <c r="D2" s="146"/>
      <c r="E2" s="146"/>
      <c r="F2" s="146"/>
      <c r="G2" s="146"/>
      <c r="H2" s="146"/>
      <c r="I2" s="146"/>
      <c r="J2" s="146"/>
    </row>
    <row r="3" spans="1:11">
      <c r="A3" s="146" t="s">
        <v>351</v>
      </c>
      <c r="B3" s="146"/>
      <c r="C3" s="146"/>
      <c r="D3" s="146"/>
      <c r="E3" s="146"/>
      <c r="F3" s="146"/>
      <c r="G3" s="146"/>
      <c r="H3" s="146"/>
      <c r="I3" s="146"/>
      <c r="J3" s="146"/>
    </row>
    <row r="4" spans="1:11" ht="13.9" hidden="1" customHeight="1">
      <c r="A4" s="146"/>
      <c r="B4" s="146"/>
      <c r="C4" s="146"/>
      <c r="D4" s="146"/>
      <c r="E4" s="146"/>
      <c r="F4" s="146"/>
      <c r="G4" s="146"/>
      <c r="H4" s="146"/>
      <c r="I4" s="146"/>
      <c r="J4" s="146"/>
    </row>
    <row r="5" spans="1:11" hidden="1">
      <c r="A5" s="146"/>
      <c r="B5" s="146" t="s">
        <v>15</v>
      </c>
      <c r="C5" s="146"/>
      <c r="D5" s="146"/>
      <c r="E5" s="146"/>
      <c r="F5" s="146"/>
      <c r="G5" s="146"/>
      <c r="H5" s="146"/>
      <c r="I5" s="146"/>
      <c r="J5" s="146"/>
    </row>
    <row r="6" spans="1:11" hidden="1">
      <c r="A6" s="146"/>
      <c r="B6" s="146"/>
      <c r="C6" s="146"/>
      <c r="D6" s="146"/>
      <c r="E6" s="146"/>
      <c r="F6" s="146"/>
      <c r="G6" s="146"/>
      <c r="H6" s="146"/>
      <c r="I6" s="146"/>
      <c r="J6" s="146"/>
    </row>
    <row r="7" spans="1:11" hidden="1">
      <c r="A7" s="146"/>
      <c r="B7" s="146" t="s">
        <v>16</v>
      </c>
      <c r="C7" s="146"/>
      <c r="D7" s="146"/>
      <c r="E7" s="146"/>
      <c r="F7" s="146"/>
      <c r="G7" s="146"/>
      <c r="H7" s="146"/>
      <c r="I7" s="146"/>
      <c r="J7" s="146"/>
    </row>
    <row r="8" spans="1:11" hidden="1">
      <c r="A8" s="146"/>
      <c r="B8" s="146"/>
      <c r="C8" s="146"/>
      <c r="D8" s="146"/>
      <c r="E8" s="146"/>
      <c r="F8" s="146"/>
      <c r="G8" s="146"/>
      <c r="H8" s="146"/>
      <c r="I8" s="146"/>
      <c r="J8" s="146"/>
    </row>
    <row r="9" spans="1:11" ht="23.1" customHeight="1">
      <c r="A9" s="262" t="s">
        <v>17</v>
      </c>
      <c r="B9" s="262" t="s">
        <v>18</v>
      </c>
      <c r="C9" s="262" t="s">
        <v>845</v>
      </c>
      <c r="D9" s="262"/>
      <c r="E9" s="262"/>
      <c r="F9" s="262" t="s">
        <v>19</v>
      </c>
      <c r="G9" s="262" t="s">
        <v>20</v>
      </c>
      <c r="H9" s="262" t="s">
        <v>21</v>
      </c>
      <c r="I9" s="262" t="s">
        <v>22</v>
      </c>
      <c r="J9" s="262" t="s">
        <v>23</v>
      </c>
    </row>
    <row r="10" spans="1:11" ht="38.450000000000003" customHeight="1">
      <c r="A10" s="262"/>
      <c r="B10" s="262"/>
      <c r="C10" s="147" t="s">
        <v>24</v>
      </c>
      <c r="D10" s="147" t="s">
        <v>25</v>
      </c>
      <c r="E10" s="147" t="s">
        <v>26</v>
      </c>
      <c r="F10" s="262"/>
      <c r="G10" s="262"/>
      <c r="H10" s="262"/>
      <c r="I10" s="262"/>
      <c r="J10" s="262"/>
    </row>
    <row r="11" spans="1:11">
      <c r="A11" s="148">
        <v>1</v>
      </c>
      <c r="B11" s="148">
        <v>2</v>
      </c>
      <c r="C11" s="148">
        <v>3</v>
      </c>
      <c r="D11" s="148">
        <v>4</v>
      </c>
      <c r="E11" s="148">
        <v>5</v>
      </c>
      <c r="F11" s="148">
        <v>6</v>
      </c>
      <c r="G11" s="148">
        <v>7</v>
      </c>
      <c r="H11" s="148">
        <v>8</v>
      </c>
      <c r="I11" s="148">
        <v>9</v>
      </c>
      <c r="J11" s="148">
        <v>10</v>
      </c>
    </row>
    <row r="12" spans="1:11" ht="60">
      <c r="A12" s="149">
        <v>1</v>
      </c>
      <c r="B12" s="119" t="s">
        <v>761</v>
      </c>
      <c r="C12" s="150"/>
      <c r="D12" s="150"/>
      <c r="E12" s="150" t="s">
        <v>16</v>
      </c>
      <c r="F12" s="119"/>
      <c r="G12" s="119" t="s">
        <v>762</v>
      </c>
      <c r="H12" s="119" t="s">
        <v>757</v>
      </c>
      <c r="I12" s="119" t="s">
        <v>763</v>
      </c>
      <c r="J12" s="151">
        <v>2022</v>
      </c>
    </row>
    <row r="13" spans="1:11" ht="60">
      <c r="A13" s="149">
        <v>2</v>
      </c>
      <c r="B13" s="119" t="s">
        <v>764</v>
      </c>
      <c r="C13" s="150"/>
      <c r="D13" s="150"/>
      <c r="E13" s="150" t="s">
        <v>16</v>
      </c>
      <c r="F13" s="119"/>
      <c r="G13" s="119" t="s">
        <v>762</v>
      </c>
      <c r="H13" s="119" t="s">
        <v>747</v>
      </c>
      <c r="I13" s="119" t="s">
        <v>763</v>
      </c>
      <c r="J13" s="151">
        <v>2022</v>
      </c>
    </row>
    <row r="14" spans="1:11" ht="60">
      <c r="A14" s="149">
        <v>3</v>
      </c>
      <c r="B14" s="119" t="s">
        <v>765</v>
      </c>
      <c r="C14" s="150"/>
      <c r="D14" s="150"/>
      <c r="E14" s="150" t="s">
        <v>16</v>
      </c>
      <c r="F14" s="119" t="s">
        <v>766</v>
      </c>
      <c r="G14" s="119" t="s">
        <v>762</v>
      </c>
      <c r="H14" s="119" t="s">
        <v>747</v>
      </c>
      <c r="I14" s="119" t="s">
        <v>763</v>
      </c>
      <c r="J14" s="151">
        <v>2022</v>
      </c>
    </row>
    <row r="15" spans="1:11" ht="60">
      <c r="A15" s="149">
        <v>4</v>
      </c>
      <c r="B15" s="119" t="s">
        <v>767</v>
      </c>
      <c r="C15" s="150"/>
      <c r="D15" s="150"/>
      <c r="E15" s="150" t="s">
        <v>16</v>
      </c>
      <c r="F15" s="119"/>
      <c r="G15" s="119" t="s">
        <v>762</v>
      </c>
      <c r="H15" s="119" t="s">
        <v>757</v>
      </c>
      <c r="I15" s="119" t="s">
        <v>763</v>
      </c>
      <c r="J15" s="151">
        <v>2022</v>
      </c>
    </row>
    <row r="16" spans="1:11" ht="60">
      <c r="A16" s="149">
        <v>5</v>
      </c>
      <c r="B16" s="119" t="s">
        <v>768</v>
      </c>
      <c r="C16" s="150"/>
      <c r="D16" s="150"/>
      <c r="E16" s="150" t="s">
        <v>16</v>
      </c>
      <c r="F16" s="119"/>
      <c r="G16" s="119" t="s">
        <v>762</v>
      </c>
      <c r="H16" s="119" t="s">
        <v>747</v>
      </c>
      <c r="I16" s="119" t="s">
        <v>763</v>
      </c>
      <c r="J16" s="151">
        <v>2022</v>
      </c>
    </row>
    <row r="17" spans="1:10" ht="45">
      <c r="A17" s="149">
        <v>6</v>
      </c>
      <c r="B17" s="119" t="s">
        <v>769</v>
      </c>
      <c r="C17" s="150"/>
      <c r="D17" s="150"/>
      <c r="E17" s="150" t="s">
        <v>16</v>
      </c>
      <c r="F17" s="119" t="s">
        <v>785</v>
      </c>
      <c r="G17" s="119" t="s">
        <v>770</v>
      </c>
      <c r="H17" s="119" t="s">
        <v>771</v>
      </c>
      <c r="I17" s="119" t="s">
        <v>763</v>
      </c>
      <c r="J17" s="151">
        <v>2023</v>
      </c>
    </row>
    <row r="18" spans="1:10" ht="45">
      <c r="A18" s="149">
        <v>7</v>
      </c>
      <c r="B18" s="119" t="s">
        <v>772</v>
      </c>
      <c r="C18" s="150"/>
      <c r="D18" s="150"/>
      <c r="E18" s="150" t="s">
        <v>16</v>
      </c>
      <c r="F18" s="119"/>
      <c r="G18" s="119" t="s">
        <v>773</v>
      </c>
      <c r="H18" s="119" t="s">
        <v>757</v>
      </c>
      <c r="I18" s="119" t="s">
        <v>763</v>
      </c>
      <c r="J18" s="151">
        <v>2021</v>
      </c>
    </row>
    <row r="19" spans="1:10" ht="45">
      <c r="A19" s="149">
        <v>8</v>
      </c>
      <c r="B19" s="119" t="s">
        <v>774</v>
      </c>
      <c r="C19" s="150"/>
      <c r="D19" s="150" t="s">
        <v>16</v>
      </c>
      <c r="E19" s="150"/>
      <c r="F19" s="119" t="s">
        <v>775</v>
      </c>
      <c r="G19" s="119" t="s">
        <v>776</v>
      </c>
      <c r="H19" s="119" t="s">
        <v>757</v>
      </c>
      <c r="I19" s="119" t="s">
        <v>763</v>
      </c>
      <c r="J19" s="151">
        <v>2022</v>
      </c>
    </row>
    <row r="20" spans="1:10" ht="60">
      <c r="A20" s="149">
        <v>9</v>
      </c>
      <c r="B20" s="119" t="s">
        <v>777</v>
      </c>
      <c r="C20" s="150"/>
      <c r="D20" s="150"/>
      <c r="E20" s="150" t="s">
        <v>16</v>
      </c>
      <c r="F20" s="119"/>
      <c r="G20" s="119" t="s">
        <v>778</v>
      </c>
      <c r="H20" s="119" t="s">
        <v>757</v>
      </c>
      <c r="I20" s="119" t="s">
        <v>763</v>
      </c>
      <c r="J20" s="151">
        <v>2021</v>
      </c>
    </row>
    <row r="21" spans="1:10" ht="45">
      <c r="A21" s="149">
        <v>10</v>
      </c>
      <c r="B21" s="119" t="s">
        <v>779</v>
      </c>
      <c r="C21" s="150"/>
      <c r="D21" s="150"/>
      <c r="E21" s="150" t="s">
        <v>16</v>
      </c>
      <c r="F21" s="119" t="s">
        <v>829</v>
      </c>
      <c r="G21" s="119" t="s">
        <v>780</v>
      </c>
      <c r="H21" s="119" t="s">
        <v>771</v>
      </c>
      <c r="I21" s="119" t="s">
        <v>763</v>
      </c>
      <c r="J21" s="151">
        <v>2023</v>
      </c>
    </row>
    <row r="22" spans="1:10" ht="30">
      <c r="A22" s="149">
        <v>11</v>
      </c>
      <c r="B22" s="119" t="s">
        <v>781</v>
      </c>
      <c r="C22" s="150"/>
      <c r="D22" s="150"/>
      <c r="E22" s="150" t="s">
        <v>16</v>
      </c>
      <c r="F22" s="119"/>
      <c r="G22" s="119" t="s">
        <v>782</v>
      </c>
      <c r="H22" s="119" t="s">
        <v>757</v>
      </c>
      <c r="I22" s="119" t="s">
        <v>763</v>
      </c>
      <c r="J22" s="151">
        <v>2021</v>
      </c>
    </row>
    <row r="23" spans="1:10" ht="30">
      <c r="A23" s="152">
        <v>12</v>
      </c>
      <c r="B23" s="153" t="s">
        <v>783</v>
      </c>
      <c r="C23" s="150"/>
      <c r="D23" s="150"/>
      <c r="E23" s="150" t="s">
        <v>16</v>
      </c>
      <c r="F23" s="119"/>
      <c r="G23" s="154" t="s">
        <v>784</v>
      </c>
      <c r="H23" s="119" t="s">
        <v>786</v>
      </c>
      <c r="I23" s="119" t="s">
        <v>763</v>
      </c>
      <c r="J23" s="151">
        <v>2022</v>
      </c>
    </row>
    <row r="25" spans="1:10">
      <c r="A25" s="117"/>
      <c r="B25" s="117"/>
      <c r="C25" s="116"/>
      <c r="D25" s="116"/>
      <c r="E25" s="117"/>
      <c r="F25" s="116"/>
      <c r="G25" s="117"/>
      <c r="H25" s="116"/>
      <c r="I25" s="116"/>
      <c r="J25" s="117"/>
    </row>
  </sheetData>
  <mergeCells count="8">
    <mergeCell ref="A9:A10"/>
    <mergeCell ref="B9:B10"/>
    <mergeCell ref="C9:E9"/>
    <mergeCell ref="I9:I10"/>
    <mergeCell ref="J9:J10"/>
    <mergeCell ref="F9:F10"/>
    <mergeCell ref="G9:G10"/>
    <mergeCell ref="H9:H10"/>
  </mergeCells>
  <phoneticPr fontId="39" type="noConversion"/>
  <conditionalFormatting sqref="C18:E18">
    <cfRule type="duplicateValues" dxfId="39" priority="5"/>
  </conditionalFormatting>
  <conditionalFormatting sqref="C12:E12">
    <cfRule type="duplicateValues" dxfId="38" priority="12"/>
  </conditionalFormatting>
  <conditionalFormatting sqref="C19:E19">
    <cfRule type="duplicateValues" dxfId="37" priority="6"/>
  </conditionalFormatting>
  <conditionalFormatting sqref="C13:E13">
    <cfRule type="duplicateValues" dxfId="36" priority="11"/>
  </conditionalFormatting>
  <conditionalFormatting sqref="C15:E15">
    <cfRule type="duplicateValues" dxfId="35" priority="2"/>
  </conditionalFormatting>
  <conditionalFormatting sqref="C17:E17">
    <cfRule type="duplicateValues" dxfId="34" priority="4"/>
  </conditionalFormatting>
  <conditionalFormatting sqref="C21:E21">
    <cfRule type="duplicateValues" dxfId="33" priority="8"/>
  </conditionalFormatting>
  <conditionalFormatting sqref="C20:E20">
    <cfRule type="duplicateValues" dxfId="32" priority="9"/>
  </conditionalFormatting>
  <conditionalFormatting sqref="C16:E16">
    <cfRule type="duplicateValues" dxfId="31" priority="3"/>
  </conditionalFormatting>
  <conditionalFormatting sqref="C14:E14">
    <cfRule type="duplicateValues" dxfId="30" priority="10"/>
  </conditionalFormatting>
  <conditionalFormatting sqref="C22:E22 C23:D23">
    <cfRule type="duplicateValues" dxfId="29" priority="7"/>
  </conditionalFormatting>
  <conditionalFormatting sqref="E23">
    <cfRule type="duplicateValues" dxfId="28" priority="1"/>
  </conditionalFormatting>
  <dataValidations count="1">
    <dataValidation type="list" allowBlank="1" showInputMessage="1" showErrorMessage="1" sqref="C12:E23" xr:uid="{00000000-0002-0000-0500-000000000000}">
      <formula1>$B$6:$B$7</formula1>
    </dataValidation>
  </dataValidations>
  <hyperlinks>
    <hyperlink ref="K1" location="'Daftar Tabel'!A1" display="&lt;&lt;&lt; Daftar Tabel" xr:uid="{00000000-0004-0000-0500-000000000000}"/>
  </hyperlink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O11"/>
  <sheetViews>
    <sheetView zoomScale="140" zoomScaleNormal="140" workbookViewId="0">
      <pane ySplit="5" topLeftCell="A6" activePane="bottomLeft" state="frozen"/>
      <selection pane="bottomLeft" activeCell="D13" sqref="D13"/>
    </sheetView>
  </sheetViews>
  <sheetFormatPr defaultColWidth="9" defaultRowHeight="15"/>
  <cols>
    <col min="1" max="1" width="12.42578125" style="1" customWidth="1"/>
    <col min="2" max="2" width="11.140625" style="1" customWidth="1"/>
    <col min="3" max="8" width="10.5703125" style="1" customWidth="1"/>
    <col min="9" max="9" width="14.42578125" style="1" customWidth="1"/>
    <col min="10" max="249" width="8.85546875" style="1" customWidth="1"/>
  </cols>
  <sheetData>
    <row r="1" spans="1:9">
      <c r="A1" s="146" t="s">
        <v>27</v>
      </c>
      <c r="B1" s="146"/>
      <c r="C1" s="146"/>
      <c r="D1" s="146"/>
      <c r="E1" s="146"/>
      <c r="F1" s="146"/>
      <c r="G1" s="146"/>
      <c r="H1" s="146"/>
      <c r="I1" s="39" t="s">
        <v>14</v>
      </c>
    </row>
    <row r="2" spans="1:9">
      <c r="A2" s="146"/>
      <c r="B2" s="146"/>
      <c r="C2" s="146"/>
      <c r="D2" s="146"/>
      <c r="E2" s="146"/>
      <c r="F2" s="146"/>
      <c r="G2" s="146"/>
      <c r="H2" s="146"/>
    </row>
    <row r="3" spans="1:9" ht="29.45" customHeight="1">
      <c r="A3" s="268" t="s">
        <v>28</v>
      </c>
      <c r="B3" s="268" t="s">
        <v>29</v>
      </c>
      <c r="C3" s="270" t="s">
        <v>30</v>
      </c>
      <c r="D3" s="271"/>
      <c r="E3" s="270" t="s">
        <v>31</v>
      </c>
      <c r="F3" s="271"/>
      <c r="G3" s="270" t="s">
        <v>32</v>
      </c>
      <c r="H3" s="271"/>
    </row>
    <row r="4" spans="1:9" ht="25.5">
      <c r="A4" s="269"/>
      <c r="B4" s="269"/>
      <c r="C4" s="155" t="s">
        <v>33</v>
      </c>
      <c r="D4" s="155" t="s">
        <v>34</v>
      </c>
      <c r="E4" s="155" t="s">
        <v>35</v>
      </c>
      <c r="F4" s="155" t="s">
        <v>846</v>
      </c>
      <c r="G4" s="156" t="s">
        <v>35</v>
      </c>
      <c r="H4" s="155" t="s">
        <v>846</v>
      </c>
    </row>
    <row r="5" spans="1:9">
      <c r="A5" s="157">
        <v>1</v>
      </c>
      <c r="B5" s="157">
        <v>2</v>
      </c>
      <c r="C5" s="157">
        <v>3</v>
      </c>
      <c r="D5" s="157">
        <v>4</v>
      </c>
      <c r="E5" s="157">
        <v>5</v>
      </c>
      <c r="F5" s="157">
        <v>6</v>
      </c>
      <c r="G5" s="158">
        <v>7</v>
      </c>
      <c r="H5" s="157">
        <v>8</v>
      </c>
    </row>
    <row r="6" spans="1:9">
      <c r="A6" s="159" t="s">
        <v>627</v>
      </c>
      <c r="B6" s="160">
        <v>33</v>
      </c>
      <c r="C6" s="160">
        <v>41</v>
      </c>
      <c r="D6" s="160">
        <v>33</v>
      </c>
      <c r="E6" s="160">
        <v>33</v>
      </c>
      <c r="F6" s="160">
        <v>0</v>
      </c>
      <c r="G6" s="161">
        <v>105</v>
      </c>
      <c r="H6" s="160">
        <v>0</v>
      </c>
    </row>
    <row r="7" spans="1:9">
      <c r="A7" s="159" t="s">
        <v>626</v>
      </c>
      <c r="B7" s="160">
        <v>21</v>
      </c>
      <c r="C7" s="160">
        <v>35</v>
      </c>
      <c r="D7" s="160">
        <v>21</v>
      </c>
      <c r="E7" s="160">
        <v>21</v>
      </c>
      <c r="F7" s="160">
        <v>0</v>
      </c>
      <c r="G7" s="161">
        <v>118</v>
      </c>
      <c r="H7" s="160">
        <v>0</v>
      </c>
    </row>
    <row r="8" spans="1:9">
      <c r="A8" s="159" t="s">
        <v>625</v>
      </c>
      <c r="B8" s="160">
        <v>39</v>
      </c>
      <c r="C8" s="160">
        <v>54</v>
      </c>
      <c r="D8" s="160">
        <v>39</v>
      </c>
      <c r="E8" s="160">
        <v>39</v>
      </c>
      <c r="F8" s="160">
        <v>0</v>
      </c>
      <c r="G8" s="161">
        <v>139</v>
      </c>
      <c r="H8" s="160">
        <v>0</v>
      </c>
    </row>
    <row r="9" spans="1:9">
      <c r="A9" s="159" t="s">
        <v>624</v>
      </c>
      <c r="B9" s="160">
        <v>63</v>
      </c>
      <c r="C9" s="160">
        <v>106</v>
      </c>
      <c r="D9" s="160">
        <v>63</v>
      </c>
      <c r="E9" s="160">
        <v>63</v>
      </c>
      <c r="F9" s="160">
        <v>0</v>
      </c>
      <c r="G9" s="161">
        <v>184</v>
      </c>
      <c r="H9" s="160">
        <v>0</v>
      </c>
    </row>
    <row r="10" spans="1:9">
      <c r="A10" s="159" t="s">
        <v>623</v>
      </c>
      <c r="B10" s="160">
        <v>56</v>
      </c>
      <c r="C10" s="160">
        <v>112</v>
      </c>
      <c r="D10" s="160">
        <v>56</v>
      </c>
      <c r="E10" s="160">
        <v>56</v>
      </c>
      <c r="F10" s="160">
        <v>0</v>
      </c>
      <c r="G10" s="161">
        <v>220</v>
      </c>
      <c r="H10" s="160">
        <v>0</v>
      </c>
    </row>
    <row r="11" spans="1:9">
      <c r="A11" s="266" t="s">
        <v>40</v>
      </c>
      <c r="B11" s="267"/>
      <c r="C11" s="162">
        <f>SUM(C6:C10)</f>
        <v>348</v>
      </c>
      <c r="D11" s="162">
        <f>SUM(D6:D10)</f>
        <v>212</v>
      </c>
      <c r="E11" s="162">
        <f>SUM(E6:E10)</f>
        <v>212</v>
      </c>
      <c r="F11" s="162">
        <f>SUM(F6:F10)</f>
        <v>0</v>
      </c>
      <c r="G11" s="266">
        <f>SUM(G6:G10)</f>
        <v>766</v>
      </c>
      <c r="H11" s="267"/>
    </row>
  </sheetData>
  <mergeCells count="7">
    <mergeCell ref="A11:B11"/>
    <mergeCell ref="G11:H11"/>
    <mergeCell ref="A3:A4"/>
    <mergeCell ref="B3:B4"/>
    <mergeCell ref="C3:D3"/>
    <mergeCell ref="E3:F3"/>
    <mergeCell ref="G3:H3"/>
  </mergeCells>
  <hyperlinks>
    <hyperlink ref="I1" location="'Daftar Tabel'!A1" display="&lt;&lt;&lt; Daftar Tabel" xr:uid="{00000000-0004-0000-0600-000000000000}"/>
  </hyperlinks>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0"/>
  <sheetViews>
    <sheetView topLeftCell="A7" zoomScale="140" zoomScaleNormal="140" workbookViewId="0">
      <selection activeCell="A11" sqref="A11:XFD17"/>
    </sheetView>
  </sheetViews>
  <sheetFormatPr defaultColWidth="9" defaultRowHeight="15"/>
  <cols>
    <col min="1" max="1" width="5.7109375" style="51" customWidth="1"/>
    <col min="2" max="2" width="22.28515625" style="51" customWidth="1"/>
    <col min="3" max="11" width="9.85546875" style="51" customWidth="1"/>
    <col min="12" max="12" width="14.7109375" style="51" customWidth="1"/>
    <col min="13" max="256" width="8.85546875" style="51" customWidth="1"/>
  </cols>
  <sheetData>
    <row r="1" spans="1:12" s="52" customFormat="1">
      <c r="A1" s="52" t="s">
        <v>286</v>
      </c>
      <c r="L1" s="53" t="s">
        <v>14</v>
      </c>
    </row>
    <row r="3" spans="1:12" s="1" customFormat="1">
      <c r="A3" s="54" t="s">
        <v>355</v>
      </c>
    </row>
    <row r="4" spans="1:12" ht="26.45" customHeight="1">
      <c r="A4" s="257" t="s">
        <v>17</v>
      </c>
      <c r="B4" s="272" t="s">
        <v>352</v>
      </c>
      <c r="C4" s="274" t="s">
        <v>32</v>
      </c>
      <c r="D4" s="275"/>
      <c r="E4" s="276"/>
      <c r="F4" s="274" t="s">
        <v>353</v>
      </c>
      <c r="G4" s="275"/>
      <c r="H4" s="276"/>
      <c r="I4" s="274" t="s">
        <v>354</v>
      </c>
      <c r="J4" s="275"/>
      <c r="K4" s="276"/>
    </row>
    <row r="5" spans="1:12" ht="14.45" customHeight="1">
      <c r="A5" s="258"/>
      <c r="B5" s="273"/>
      <c r="C5" s="55">
        <v>2017</v>
      </c>
      <c r="D5" s="55">
        <v>2018</v>
      </c>
      <c r="E5" s="55">
        <v>2019</v>
      </c>
      <c r="F5" s="55" t="s">
        <v>38</v>
      </c>
      <c r="G5" s="55" t="s">
        <v>39</v>
      </c>
      <c r="H5" s="55" t="s">
        <v>12</v>
      </c>
      <c r="I5" s="55" t="s">
        <v>38</v>
      </c>
      <c r="J5" s="55" t="s">
        <v>39</v>
      </c>
      <c r="K5" s="55" t="s">
        <v>12</v>
      </c>
    </row>
    <row r="6" spans="1:12">
      <c r="A6" s="56">
        <v>1</v>
      </c>
      <c r="B6" s="56">
        <v>2</v>
      </c>
      <c r="C6" s="56">
        <v>3</v>
      </c>
      <c r="D6" s="56">
        <v>4</v>
      </c>
      <c r="E6" s="56">
        <v>5</v>
      </c>
      <c r="F6" s="56">
        <v>6</v>
      </c>
      <c r="G6" s="56">
        <v>7</v>
      </c>
      <c r="H6" s="56">
        <v>8</v>
      </c>
      <c r="I6" s="56">
        <v>9</v>
      </c>
      <c r="J6" s="56">
        <v>10</v>
      </c>
      <c r="K6" s="56">
        <v>11</v>
      </c>
    </row>
    <row r="7" spans="1:12">
      <c r="A7" s="42">
        <v>1</v>
      </c>
      <c r="B7" s="57" t="s">
        <v>620</v>
      </c>
      <c r="C7" s="43">
        <v>2</v>
      </c>
      <c r="D7" s="43">
        <v>2</v>
      </c>
      <c r="E7" s="43">
        <v>1</v>
      </c>
      <c r="F7" s="43">
        <v>2</v>
      </c>
      <c r="G7" s="43">
        <v>2</v>
      </c>
      <c r="H7" s="43">
        <v>1</v>
      </c>
      <c r="I7" s="43">
        <v>0</v>
      </c>
      <c r="J7" s="43">
        <v>0</v>
      </c>
      <c r="K7" s="43">
        <v>0</v>
      </c>
    </row>
    <row r="8" spans="1:12">
      <c r="A8" s="42">
        <v>2</v>
      </c>
      <c r="B8" s="57" t="s">
        <v>621</v>
      </c>
      <c r="C8" s="43">
        <v>1</v>
      </c>
      <c r="D8" s="43">
        <v>2</v>
      </c>
      <c r="E8" s="43">
        <v>2</v>
      </c>
      <c r="F8" s="43">
        <v>1</v>
      </c>
      <c r="G8" s="43">
        <v>2</v>
      </c>
      <c r="H8" s="43">
        <v>2</v>
      </c>
      <c r="I8" s="43">
        <v>0</v>
      </c>
      <c r="J8" s="43">
        <v>0</v>
      </c>
      <c r="K8" s="43">
        <v>0</v>
      </c>
    </row>
    <row r="9" spans="1:12">
      <c r="A9" s="42">
        <v>3</v>
      </c>
      <c r="B9" s="57" t="s">
        <v>622</v>
      </c>
      <c r="C9" s="43">
        <v>0</v>
      </c>
      <c r="D9" s="43">
        <v>0</v>
      </c>
      <c r="E9" s="43">
        <v>0</v>
      </c>
      <c r="F9" s="43">
        <v>0</v>
      </c>
      <c r="G9" s="43">
        <v>0</v>
      </c>
      <c r="H9" s="43">
        <v>0</v>
      </c>
      <c r="I9" s="43">
        <v>0</v>
      </c>
      <c r="J9" s="43">
        <v>0</v>
      </c>
      <c r="K9" s="43">
        <v>0</v>
      </c>
    </row>
    <row r="10" spans="1:12">
      <c r="A10" s="42">
        <v>4</v>
      </c>
      <c r="B10" s="57"/>
      <c r="C10" s="43"/>
      <c r="D10" s="43"/>
      <c r="E10" s="43"/>
      <c r="F10" s="43"/>
      <c r="G10" s="43"/>
      <c r="H10" s="43"/>
      <c r="I10" s="43"/>
      <c r="J10" s="43"/>
      <c r="K10" s="43"/>
    </row>
  </sheetData>
  <mergeCells count="5">
    <mergeCell ref="A4:A5"/>
    <mergeCell ref="B4:B5"/>
    <mergeCell ref="C4:E4"/>
    <mergeCell ref="F4:H4"/>
    <mergeCell ref="I4:K4"/>
  </mergeCells>
  <hyperlinks>
    <hyperlink ref="L1" location="'Daftar Tabel'!A1" display="&lt;&lt;&lt; Daftar Tabel"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34"/>
  <sheetViews>
    <sheetView zoomScale="110" zoomScaleNormal="110" workbookViewId="0">
      <pane xSplit="1" ySplit="13" topLeftCell="B23" activePane="bottomRight" state="frozen"/>
      <selection pane="topRight"/>
      <selection pane="bottomLeft"/>
      <selection pane="bottomRight" activeCell="B23" sqref="B23"/>
    </sheetView>
  </sheetViews>
  <sheetFormatPr defaultColWidth="9" defaultRowHeight="15"/>
  <cols>
    <col min="1" max="1" width="5.5703125" style="1" customWidth="1"/>
    <col min="2" max="2" width="33.42578125" style="1" customWidth="1"/>
    <col min="3" max="3" width="16" style="1" customWidth="1"/>
    <col min="4" max="4" width="14.28515625" style="1" customWidth="1"/>
    <col min="5" max="5" width="13.7109375" style="1" customWidth="1"/>
    <col min="6" max="7" width="12.5703125" style="1" customWidth="1"/>
    <col min="8" max="8" width="13.85546875" style="1" customWidth="1"/>
    <col min="9" max="9" width="21.140625" style="1" customWidth="1"/>
    <col min="10" max="10" width="11.42578125" style="1" customWidth="1"/>
    <col min="11" max="11" width="18.28515625" style="1" bestFit="1" customWidth="1"/>
    <col min="12" max="12" width="14.42578125" style="1" customWidth="1"/>
    <col min="13" max="13" width="25.42578125" style="1" bestFit="1" customWidth="1"/>
    <col min="14" max="14" width="14.5703125" style="1" customWidth="1"/>
    <col min="15" max="256" width="8.85546875" style="1" customWidth="1"/>
  </cols>
  <sheetData>
    <row r="1" spans="1:14">
      <c r="A1" s="146" t="s">
        <v>43</v>
      </c>
      <c r="B1" s="146"/>
      <c r="C1" s="146"/>
      <c r="D1" s="146"/>
      <c r="E1" s="146"/>
      <c r="F1" s="146"/>
      <c r="G1" s="146"/>
      <c r="H1" s="146"/>
      <c r="I1" s="146"/>
      <c r="J1" s="146"/>
      <c r="K1" s="146"/>
      <c r="L1" s="146"/>
      <c r="M1" s="146"/>
      <c r="N1" s="39" t="s">
        <v>14</v>
      </c>
    </row>
    <row r="2" spans="1:14">
      <c r="A2" s="146"/>
      <c r="B2" s="146"/>
      <c r="C2" s="146"/>
      <c r="D2" s="146"/>
      <c r="E2" s="146"/>
      <c r="F2" s="146"/>
      <c r="G2" s="146"/>
      <c r="H2" s="146"/>
      <c r="I2" s="146"/>
      <c r="J2" s="146"/>
      <c r="K2" s="146"/>
      <c r="L2" s="146"/>
      <c r="M2" s="146"/>
    </row>
    <row r="3" spans="1:14" hidden="1">
      <c r="A3" s="146"/>
      <c r="B3" s="146"/>
      <c r="C3" s="146"/>
      <c r="D3" s="146"/>
      <c r="E3" s="146"/>
      <c r="F3" s="146"/>
      <c r="G3" s="146" t="s">
        <v>15</v>
      </c>
      <c r="H3" s="146" t="s">
        <v>255</v>
      </c>
      <c r="I3" s="146"/>
      <c r="J3" s="146"/>
      <c r="K3" s="146"/>
      <c r="L3" s="146"/>
      <c r="M3" s="146"/>
    </row>
    <row r="4" spans="1:14" hidden="1">
      <c r="A4" s="146"/>
      <c r="B4" s="146"/>
      <c r="C4" s="146"/>
      <c r="D4" s="146"/>
      <c r="E4" s="146"/>
      <c r="F4" s="146"/>
      <c r="G4" s="146"/>
      <c r="H4" s="146"/>
      <c r="I4" s="146"/>
      <c r="J4" s="146"/>
      <c r="K4" s="146"/>
      <c r="L4" s="146"/>
      <c r="M4" s="146"/>
    </row>
    <row r="5" spans="1:14" hidden="1">
      <c r="A5" s="146"/>
      <c r="B5" s="146"/>
      <c r="C5" s="146"/>
      <c r="D5" s="146"/>
      <c r="E5" s="146"/>
      <c r="F5" s="146"/>
      <c r="G5" s="146" t="s">
        <v>16</v>
      </c>
      <c r="H5" s="146" t="s">
        <v>257</v>
      </c>
      <c r="I5" s="146"/>
      <c r="J5" s="146"/>
      <c r="K5" s="146"/>
      <c r="L5" s="146"/>
      <c r="M5" s="146"/>
    </row>
    <row r="6" spans="1:14" hidden="1">
      <c r="A6" s="146"/>
      <c r="B6" s="146"/>
      <c r="C6" s="146"/>
      <c r="D6" s="146"/>
      <c r="E6" s="146"/>
      <c r="F6" s="146"/>
      <c r="G6" s="146"/>
      <c r="H6" s="146" t="s">
        <v>256</v>
      </c>
      <c r="I6" s="146"/>
      <c r="J6" s="146"/>
      <c r="K6" s="146"/>
      <c r="L6" s="146"/>
      <c r="M6" s="146"/>
    </row>
    <row r="7" spans="1:14" hidden="1">
      <c r="A7" s="146"/>
      <c r="B7" s="146"/>
      <c r="C7" s="146"/>
      <c r="D7" s="146"/>
      <c r="E7" s="146"/>
      <c r="F7" s="146"/>
      <c r="G7" s="146"/>
      <c r="H7" s="146" t="s">
        <v>258</v>
      </c>
      <c r="I7" s="146"/>
      <c r="J7" s="146"/>
      <c r="K7" s="146"/>
      <c r="L7" s="146"/>
      <c r="M7" s="146"/>
    </row>
    <row r="8" spans="1:14" hidden="1">
      <c r="A8" s="146"/>
      <c r="B8" s="146"/>
      <c r="C8" s="146"/>
      <c r="D8" s="146"/>
      <c r="E8" s="146"/>
      <c r="F8" s="146"/>
      <c r="G8" s="146"/>
      <c r="H8" s="146" t="s">
        <v>259</v>
      </c>
      <c r="I8" s="146"/>
      <c r="J8" s="146"/>
      <c r="K8" s="146"/>
      <c r="L8" s="146"/>
      <c r="M8" s="146"/>
    </row>
    <row r="9" spans="1:14" hidden="1">
      <c r="A9" s="146"/>
      <c r="B9" s="146"/>
      <c r="C9" s="146"/>
      <c r="D9" s="146"/>
      <c r="E9" s="146"/>
      <c r="F9" s="146"/>
      <c r="G9" s="146"/>
      <c r="H9" s="146" t="s">
        <v>260</v>
      </c>
      <c r="I9" s="146"/>
      <c r="J9" s="146"/>
      <c r="K9" s="146"/>
      <c r="L9" s="146"/>
      <c r="M9" s="146"/>
    </row>
    <row r="10" spans="1:14" hidden="1">
      <c r="A10" s="146"/>
      <c r="B10" s="146"/>
      <c r="C10" s="146"/>
      <c r="D10" s="146"/>
      <c r="E10" s="146"/>
      <c r="F10" s="146"/>
      <c r="G10" s="146"/>
      <c r="H10" s="146"/>
      <c r="I10" s="146"/>
      <c r="J10" s="146"/>
      <c r="K10" s="146"/>
      <c r="L10" s="146"/>
      <c r="M10" s="146"/>
    </row>
    <row r="11" spans="1:14">
      <c r="A11" s="268" t="s">
        <v>17</v>
      </c>
      <c r="B11" s="268" t="s">
        <v>44</v>
      </c>
      <c r="C11" s="268" t="s">
        <v>356</v>
      </c>
      <c r="D11" s="270" t="s">
        <v>45</v>
      </c>
      <c r="E11" s="277"/>
      <c r="F11" s="268" t="s">
        <v>46</v>
      </c>
      <c r="G11" s="268" t="s">
        <v>47</v>
      </c>
      <c r="H11" s="268" t="s">
        <v>48</v>
      </c>
      <c r="I11" s="268" t="s">
        <v>49</v>
      </c>
      <c r="J11" s="268" t="s">
        <v>50</v>
      </c>
      <c r="K11" s="268" t="s">
        <v>51</v>
      </c>
      <c r="L11" s="268" t="s">
        <v>52</v>
      </c>
      <c r="M11" s="268" t="s">
        <v>53</v>
      </c>
    </row>
    <row r="12" spans="1:14" ht="51">
      <c r="A12" s="269"/>
      <c r="B12" s="269"/>
      <c r="C12" s="269"/>
      <c r="D12" s="155" t="s">
        <v>253</v>
      </c>
      <c r="E12" s="155" t="s">
        <v>254</v>
      </c>
      <c r="F12" s="269"/>
      <c r="G12" s="269"/>
      <c r="H12" s="269"/>
      <c r="I12" s="269"/>
      <c r="J12" s="269"/>
      <c r="K12" s="269"/>
      <c r="L12" s="269"/>
      <c r="M12" s="269"/>
    </row>
    <row r="13" spans="1:14">
      <c r="A13" s="157">
        <v>1</v>
      </c>
      <c r="B13" s="157">
        <v>2</v>
      </c>
      <c r="C13" s="157">
        <v>3</v>
      </c>
      <c r="D13" s="278">
        <v>4</v>
      </c>
      <c r="E13" s="279"/>
      <c r="F13" s="157">
        <v>5</v>
      </c>
      <c r="G13" s="157">
        <v>6</v>
      </c>
      <c r="H13" s="157">
        <v>7</v>
      </c>
      <c r="I13" s="157">
        <v>8</v>
      </c>
      <c r="J13" s="157">
        <v>9</v>
      </c>
      <c r="K13" s="157">
        <v>10</v>
      </c>
      <c r="L13" s="157">
        <v>11</v>
      </c>
      <c r="M13" s="157">
        <v>12</v>
      </c>
    </row>
    <row r="14" spans="1:14" ht="78.75">
      <c r="A14" s="159">
        <v>1</v>
      </c>
      <c r="B14" s="88" t="s">
        <v>452</v>
      </c>
      <c r="C14" s="86">
        <v>2005085801</v>
      </c>
      <c r="D14" s="91" t="s">
        <v>648</v>
      </c>
      <c r="E14" s="87" t="s">
        <v>649</v>
      </c>
      <c r="F14" s="87" t="s">
        <v>791</v>
      </c>
      <c r="G14" s="160" t="s">
        <v>16</v>
      </c>
      <c r="H14" s="86" t="s">
        <v>259</v>
      </c>
      <c r="I14" s="118">
        <v>102104707049</v>
      </c>
      <c r="J14" s="86"/>
      <c r="K14" s="84" t="s">
        <v>695</v>
      </c>
      <c r="L14" s="160" t="s">
        <v>16</v>
      </c>
      <c r="M14" s="84" t="s">
        <v>708</v>
      </c>
    </row>
    <row r="15" spans="1:14" ht="78.75">
      <c r="A15" s="159">
        <v>2</v>
      </c>
      <c r="B15" s="89" t="s">
        <v>448</v>
      </c>
      <c r="C15" s="86">
        <v>2012057501</v>
      </c>
      <c r="D15" s="91" t="s">
        <v>651</v>
      </c>
      <c r="E15" s="87" t="s">
        <v>652</v>
      </c>
      <c r="F15" s="87" t="s">
        <v>789</v>
      </c>
      <c r="G15" s="160" t="s">
        <v>16</v>
      </c>
      <c r="H15" s="86" t="s">
        <v>258</v>
      </c>
      <c r="I15" s="118">
        <v>92104700085</v>
      </c>
      <c r="J15" s="86"/>
      <c r="K15" s="87" t="s">
        <v>696</v>
      </c>
      <c r="L15" s="160" t="s">
        <v>16</v>
      </c>
      <c r="M15" s="84" t="s">
        <v>709</v>
      </c>
    </row>
    <row r="16" spans="1:14" ht="94.5">
      <c r="A16" s="233">
        <v>3</v>
      </c>
      <c r="B16" s="90" t="s">
        <v>449</v>
      </c>
      <c r="C16" s="86">
        <v>2003027001</v>
      </c>
      <c r="D16" s="87" t="s">
        <v>653</v>
      </c>
      <c r="E16" s="87" t="s">
        <v>654</v>
      </c>
      <c r="F16" s="112" t="s">
        <v>788</v>
      </c>
      <c r="G16" s="160" t="s">
        <v>16</v>
      </c>
      <c r="H16" s="86" t="s">
        <v>259</v>
      </c>
      <c r="I16" s="118">
        <v>92104700077</v>
      </c>
      <c r="J16" s="86"/>
      <c r="K16" s="84" t="s">
        <v>697</v>
      </c>
      <c r="L16" s="160" t="s">
        <v>16</v>
      </c>
      <c r="M16" s="84" t="s">
        <v>710</v>
      </c>
    </row>
    <row r="17" spans="1:13" ht="47.25">
      <c r="A17" s="233">
        <v>4</v>
      </c>
      <c r="B17" s="93" t="s">
        <v>450</v>
      </c>
      <c r="C17" s="86">
        <v>2009077603</v>
      </c>
      <c r="D17" s="87" t="s">
        <v>655</v>
      </c>
      <c r="E17" s="111" t="s">
        <v>656</v>
      </c>
      <c r="F17" s="114" t="s">
        <v>436</v>
      </c>
      <c r="G17" s="163" t="s">
        <v>16</v>
      </c>
      <c r="H17" s="86" t="s">
        <v>258</v>
      </c>
      <c r="I17" s="118">
        <v>92104700087</v>
      </c>
      <c r="J17" s="86"/>
      <c r="K17" s="84" t="s">
        <v>698</v>
      </c>
      <c r="L17" s="160" t="s">
        <v>16</v>
      </c>
      <c r="M17" s="84" t="s">
        <v>711</v>
      </c>
    </row>
    <row r="18" spans="1:13" ht="47.25">
      <c r="A18" s="233">
        <v>5</v>
      </c>
      <c r="B18" s="93" t="s">
        <v>539</v>
      </c>
      <c r="C18" s="86">
        <v>2003037801</v>
      </c>
      <c r="D18" s="87" t="s">
        <v>648</v>
      </c>
      <c r="E18" s="87" t="s">
        <v>658</v>
      </c>
      <c r="F18" s="113" t="s">
        <v>536</v>
      </c>
      <c r="G18" s="160" t="s">
        <v>16</v>
      </c>
      <c r="H18" s="86" t="s">
        <v>258</v>
      </c>
      <c r="I18" s="118">
        <v>102104707050</v>
      </c>
      <c r="J18" s="86"/>
      <c r="K18" s="84" t="s">
        <v>699</v>
      </c>
      <c r="L18" s="160" t="s">
        <v>16</v>
      </c>
      <c r="M18" s="84" t="s">
        <v>712</v>
      </c>
    </row>
    <row r="19" spans="1:13" ht="63">
      <c r="A19" s="233">
        <v>6</v>
      </c>
      <c r="B19" s="83" t="s">
        <v>456</v>
      </c>
      <c r="C19" s="86">
        <v>2003097202</v>
      </c>
      <c r="D19" s="87" t="s">
        <v>651</v>
      </c>
      <c r="E19" s="87" t="s">
        <v>652</v>
      </c>
      <c r="F19" s="87" t="s">
        <v>790</v>
      </c>
      <c r="G19" s="160" t="s">
        <v>16</v>
      </c>
      <c r="H19" s="86" t="s">
        <v>258</v>
      </c>
      <c r="I19" s="118">
        <v>102104707047</v>
      </c>
      <c r="J19" s="86"/>
      <c r="K19" s="84" t="s">
        <v>700</v>
      </c>
      <c r="L19" s="160" t="s">
        <v>16</v>
      </c>
      <c r="M19" s="84" t="s">
        <v>713</v>
      </c>
    </row>
    <row r="20" spans="1:13" ht="47.25">
      <c r="A20" s="233">
        <v>7</v>
      </c>
      <c r="B20" s="93" t="s">
        <v>635</v>
      </c>
      <c r="C20" s="86">
        <v>2025107001</v>
      </c>
      <c r="D20" s="87" t="s">
        <v>659</v>
      </c>
      <c r="E20" s="87" t="s">
        <v>658</v>
      </c>
      <c r="F20" s="87" t="s">
        <v>412</v>
      </c>
      <c r="G20" s="160" t="s">
        <v>16</v>
      </c>
      <c r="H20" s="86" t="s">
        <v>259</v>
      </c>
      <c r="I20" s="118">
        <v>92104700073</v>
      </c>
      <c r="J20" s="86"/>
      <c r="K20" s="84" t="s">
        <v>412</v>
      </c>
      <c r="L20" s="160" t="s">
        <v>16</v>
      </c>
      <c r="M20" s="84" t="s">
        <v>714</v>
      </c>
    </row>
    <row r="21" spans="1:13" ht="126">
      <c r="A21" s="233">
        <v>8</v>
      </c>
      <c r="B21" s="82" t="s">
        <v>451</v>
      </c>
      <c r="C21" s="86">
        <v>2002117301</v>
      </c>
      <c r="D21" s="87" t="s">
        <v>657</v>
      </c>
      <c r="E21" s="87"/>
      <c r="F21" s="87" t="s">
        <v>792</v>
      </c>
      <c r="G21" s="160" t="s">
        <v>16</v>
      </c>
      <c r="H21" s="86" t="s">
        <v>259</v>
      </c>
      <c r="I21" s="118">
        <v>92104700092</v>
      </c>
      <c r="J21" s="86"/>
      <c r="K21" s="84" t="s">
        <v>407</v>
      </c>
      <c r="L21" s="160" t="s">
        <v>16</v>
      </c>
      <c r="M21" s="84" t="s">
        <v>715</v>
      </c>
    </row>
    <row r="22" spans="1:13" ht="141.75">
      <c r="A22" s="233">
        <v>9</v>
      </c>
      <c r="B22" s="81" t="s">
        <v>454</v>
      </c>
      <c r="C22" s="86">
        <v>2023106201</v>
      </c>
      <c r="D22" s="87" t="s">
        <v>653</v>
      </c>
      <c r="E22" s="87"/>
      <c r="F22" s="87" t="s">
        <v>633</v>
      </c>
      <c r="G22" s="160" t="s">
        <v>16</v>
      </c>
      <c r="H22" s="86" t="s">
        <v>259</v>
      </c>
      <c r="I22" s="118">
        <v>92104700063</v>
      </c>
      <c r="J22" s="86"/>
      <c r="K22" s="84" t="s">
        <v>701</v>
      </c>
      <c r="L22" s="160" t="s">
        <v>16</v>
      </c>
      <c r="M22" s="84" t="s">
        <v>716</v>
      </c>
    </row>
    <row r="23" spans="1:13" ht="63">
      <c r="A23" s="233">
        <v>10</v>
      </c>
      <c r="B23" s="81" t="s">
        <v>638</v>
      </c>
      <c r="C23" s="86">
        <v>2007046701</v>
      </c>
      <c r="D23" s="87" t="s">
        <v>840</v>
      </c>
      <c r="E23" s="87"/>
      <c r="F23" s="87" t="s">
        <v>428</v>
      </c>
      <c r="G23" s="160" t="s">
        <v>16</v>
      </c>
      <c r="H23" s="86" t="s">
        <v>256</v>
      </c>
      <c r="I23" s="118"/>
      <c r="J23" s="86"/>
      <c r="K23" s="84" t="s">
        <v>702</v>
      </c>
      <c r="L23" s="160" t="s">
        <v>16</v>
      </c>
      <c r="M23" s="84" t="s">
        <v>717</v>
      </c>
    </row>
    <row r="24" spans="1:13" ht="126">
      <c r="A24" s="233">
        <v>11</v>
      </c>
      <c r="B24" s="83" t="s">
        <v>636</v>
      </c>
      <c r="C24" s="86">
        <v>2028097803</v>
      </c>
      <c r="D24" s="87" t="s">
        <v>651</v>
      </c>
      <c r="E24" s="87"/>
      <c r="F24" s="87" t="s">
        <v>793</v>
      </c>
      <c r="G24" s="160" t="s">
        <v>16</v>
      </c>
      <c r="H24" s="86" t="s">
        <v>258</v>
      </c>
      <c r="I24" s="118">
        <v>122104710346</v>
      </c>
      <c r="J24" s="86"/>
      <c r="K24" s="84" t="s">
        <v>663</v>
      </c>
      <c r="L24" s="160" t="s">
        <v>16</v>
      </c>
      <c r="M24" s="84" t="s">
        <v>718</v>
      </c>
    </row>
    <row r="25" spans="1:13" ht="110.25">
      <c r="A25" s="233">
        <v>12</v>
      </c>
      <c r="B25" s="144" t="s">
        <v>640</v>
      </c>
      <c r="C25" s="86">
        <v>2018088601</v>
      </c>
      <c r="D25" s="87" t="s">
        <v>660</v>
      </c>
      <c r="E25" s="87"/>
      <c r="F25" s="87" t="s">
        <v>418</v>
      </c>
      <c r="G25" s="160" t="s">
        <v>16</v>
      </c>
      <c r="H25" s="86" t="s">
        <v>256</v>
      </c>
      <c r="I25" s="118"/>
      <c r="J25" s="86"/>
      <c r="K25" s="84" t="s">
        <v>703</v>
      </c>
      <c r="L25" s="160"/>
      <c r="M25" s="84" t="s">
        <v>719</v>
      </c>
    </row>
    <row r="26" spans="1:13" ht="173.25">
      <c r="A26" s="233">
        <v>13</v>
      </c>
      <c r="B26" s="81" t="s">
        <v>458</v>
      </c>
      <c r="C26" s="86">
        <v>2013128902</v>
      </c>
      <c r="D26" s="87" t="s">
        <v>651</v>
      </c>
      <c r="E26" s="87"/>
      <c r="F26" s="87" t="s">
        <v>794</v>
      </c>
      <c r="G26" s="160" t="s">
        <v>16</v>
      </c>
      <c r="H26" s="86" t="s">
        <v>256</v>
      </c>
      <c r="I26" s="118">
        <v>192104716926</v>
      </c>
      <c r="J26" s="86"/>
      <c r="K26" s="84" t="s">
        <v>704</v>
      </c>
      <c r="L26" s="160"/>
      <c r="M26" s="84" t="s">
        <v>690</v>
      </c>
    </row>
    <row r="27" spans="1:13" ht="78.75">
      <c r="A27" s="233">
        <v>14</v>
      </c>
      <c r="B27" s="81" t="s">
        <v>459</v>
      </c>
      <c r="C27" s="86">
        <v>2015088101</v>
      </c>
      <c r="D27" s="87" t="s">
        <v>686</v>
      </c>
      <c r="E27" s="87"/>
      <c r="F27" s="87" t="s">
        <v>689</v>
      </c>
      <c r="G27" s="160" t="s">
        <v>16</v>
      </c>
      <c r="H27" s="86" t="s">
        <v>256</v>
      </c>
      <c r="I27" s="118">
        <v>182104715369</v>
      </c>
      <c r="J27" s="86"/>
      <c r="K27" s="84" t="s">
        <v>705</v>
      </c>
      <c r="L27" s="160" t="s">
        <v>16</v>
      </c>
      <c r="M27" s="84" t="s">
        <v>720</v>
      </c>
    </row>
    <row r="28" spans="1:13" ht="110.25">
      <c r="A28" s="233">
        <v>15</v>
      </c>
      <c r="B28" s="83" t="s">
        <v>457</v>
      </c>
      <c r="C28" s="86">
        <v>2028028601</v>
      </c>
      <c r="D28" s="87" t="s">
        <v>687</v>
      </c>
      <c r="E28" s="87" t="s">
        <v>688</v>
      </c>
      <c r="F28" s="87" t="s">
        <v>661</v>
      </c>
      <c r="G28" s="160" t="s">
        <v>16</v>
      </c>
      <c r="H28" s="86" t="s">
        <v>256</v>
      </c>
      <c r="I28" s="118">
        <v>182104715364</v>
      </c>
      <c r="J28" s="86"/>
      <c r="K28" s="84" t="s">
        <v>706</v>
      </c>
      <c r="L28" s="160" t="s">
        <v>16</v>
      </c>
      <c r="M28" s="84" t="s">
        <v>721</v>
      </c>
    </row>
    <row r="29" spans="1:13" ht="63">
      <c r="A29" s="233">
        <v>16</v>
      </c>
      <c r="B29" s="83" t="s">
        <v>455</v>
      </c>
      <c r="C29" s="86">
        <v>2001018404</v>
      </c>
      <c r="D29" s="87" t="s">
        <v>653</v>
      </c>
      <c r="E29" s="87"/>
      <c r="F29" s="87" t="s">
        <v>633</v>
      </c>
      <c r="G29" s="160" t="s">
        <v>16</v>
      </c>
      <c r="H29" s="86" t="s">
        <v>256</v>
      </c>
      <c r="I29" s="118"/>
      <c r="J29" s="86"/>
      <c r="K29" s="84" t="s">
        <v>707</v>
      </c>
      <c r="L29" s="160" t="s">
        <v>16</v>
      </c>
      <c r="M29" s="84" t="s">
        <v>722</v>
      </c>
    </row>
    <row r="30" spans="1:13" ht="63">
      <c r="A30" s="233">
        <v>17</v>
      </c>
      <c r="B30" s="83" t="s">
        <v>664</v>
      </c>
      <c r="C30" s="86">
        <v>2012038405</v>
      </c>
      <c r="D30" s="87" t="s">
        <v>665</v>
      </c>
      <c r="E30" s="87"/>
      <c r="F30" s="87" t="s">
        <v>650</v>
      </c>
      <c r="G30" s="160" t="s">
        <v>16</v>
      </c>
      <c r="H30" s="86" t="s">
        <v>256</v>
      </c>
      <c r="I30" s="118"/>
      <c r="J30" s="86"/>
      <c r="K30" s="84" t="s">
        <v>415</v>
      </c>
      <c r="L30" s="160" t="s">
        <v>16</v>
      </c>
      <c r="M30" s="84" t="s">
        <v>691</v>
      </c>
    </row>
    <row r="31" spans="1:13" ht="94.5">
      <c r="A31" s="233">
        <v>18</v>
      </c>
      <c r="B31" s="83" t="s">
        <v>692</v>
      </c>
      <c r="C31" s="86">
        <v>2011129201</v>
      </c>
      <c r="D31" s="87" t="s">
        <v>693</v>
      </c>
      <c r="E31" s="87"/>
      <c r="F31" s="87" t="s">
        <v>650</v>
      </c>
      <c r="G31" s="160" t="s">
        <v>16</v>
      </c>
      <c r="H31" s="86" t="s">
        <v>256</v>
      </c>
      <c r="I31" s="118"/>
      <c r="J31" s="86"/>
      <c r="K31" s="84" t="s">
        <v>694</v>
      </c>
      <c r="L31" s="160" t="s">
        <v>16</v>
      </c>
      <c r="M31" s="84" t="s">
        <v>723</v>
      </c>
    </row>
    <row r="32" spans="1:13" ht="15.75">
      <c r="I32" s="92"/>
      <c r="J32" s="92"/>
      <c r="K32" s="92"/>
    </row>
    <row r="33" spans="9:11" ht="15.75">
      <c r="I33" s="92"/>
      <c r="J33" s="92"/>
      <c r="K33" s="92"/>
    </row>
    <row r="34" spans="9:11" ht="15.75">
      <c r="I34" s="92"/>
      <c r="J34" s="92"/>
      <c r="K34" s="92"/>
    </row>
  </sheetData>
  <mergeCells count="13">
    <mergeCell ref="M11:M12"/>
    <mergeCell ref="F11:F12"/>
    <mergeCell ref="G11:G12"/>
    <mergeCell ref="H11:H12"/>
    <mergeCell ref="I11:I12"/>
    <mergeCell ref="J11:J12"/>
    <mergeCell ref="K11:K12"/>
    <mergeCell ref="L11:L12"/>
    <mergeCell ref="D11:E11"/>
    <mergeCell ref="A11:A12"/>
    <mergeCell ref="B11:B12"/>
    <mergeCell ref="C11:C12"/>
    <mergeCell ref="D13:E13"/>
  </mergeCells>
  <dataValidations count="2">
    <dataValidation type="list" allowBlank="1" showInputMessage="1" showErrorMessage="1" sqref="L14:L31 G14:G31" xr:uid="{00000000-0002-0000-0800-000000000000}">
      <formula1>$G$4:$G$5</formula1>
    </dataValidation>
    <dataValidation type="list" allowBlank="1" showInputMessage="1" showErrorMessage="1" sqref="H14:H31" xr:uid="{00000000-0002-0000-0800-000001000000}">
      <formula1>$H$4:$H$9</formula1>
    </dataValidation>
  </dataValidations>
  <hyperlinks>
    <hyperlink ref="N1" location="'Daftar Tabel'!A1" display="&lt;&lt;&lt; Daftar Tabel" xr:uid="{00000000-0004-0000-0800-000000000000}"/>
  </hyperlinks>
  <pageMargins left="0.70866141732283472" right="0.70866141732283472" top="0.74803149606299213" bottom="0.74803149606299213" header="0.31496062992125984" footer="0.31496062992125984"/>
  <pageSetup paperSize="25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Menu</vt:lpstr>
      <vt:lpstr>Daftar Tabel</vt:lpstr>
      <vt:lpstr>PS</vt:lpstr>
      <vt:lpstr>1-1</vt:lpstr>
      <vt:lpstr>1-2</vt:lpstr>
      <vt:lpstr>1-3</vt:lpstr>
      <vt:lpstr>2a</vt:lpstr>
      <vt:lpstr>2b</vt:lpstr>
      <vt:lpstr>3a1</vt:lpstr>
      <vt:lpstr>3a2</vt:lpstr>
      <vt:lpstr>3a3</vt:lpstr>
      <vt:lpstr>3a4</vt:lpstr>
      <vt:lpstr>3a5</vt:lpstr>
      <vt:lpstr>3b1</vt:lpstr>
      <vt:lpstr>3b2</vt:lpstr>
      <vt:lpstr>3b3</vt:lpstr>
      <vt:lpstr>3b4-1</vt:lpstr>
      <vt:lpstr>3b4-2</vt:lpstr>
      <vt:lpstr>3b5-1</vt:lpstr>
      <vt:lpstr>3b5-2</vt:lpstr>
      <vt:lpstr>3b5-3</vt:lpstr>
      <vt:lpstr>3b5-4</vt:lpstr>
      <vt:lpstr>3b6</vt:lpstr>
      <vt:lpstr>3b7</vt:lpstr>
      <vt:lpstr>4</vt:lpstr>
      <vt:lpstr>5a</vt:lpstr>
      <vt:lpstr>5b</vt:lpstr>
      <vt:lpstr>5c</vt:lpstr>
      <vt:lpstr>6a</vt:lpstr>
      <vt:lpstr>6b</vt:lpstr>
      <vt:lpstr>7</vt:lpstr>
      <vt:lpstr>8a</vt:lpstr>
      <vt:lpstr>8b1</vt:lpstr>
      <vt:lpstr>8b2</vt:lpstr>
      <vt:lpstr>8c</vt:lpstr>
      <vt:lpstr>8d1</vt:lpstr>
      <vt:lpstr>8d2</vt:lpstr>
      <vt:lpstr>8e1</vt:lpstr>
      <vt:lpstr>Ref 8e2</vt:lpstr>
      <vt:lpstr>8e2</vt:lpstr>
      <vt:lpstr>8f1-1</vt:lpstr>
      <vt:lpstr>8f1-2</vt:lpstr>
      <vt:lpstr>8f2</vt:lpstr>
      <vt:lpstr>8f3</vt:lpstr>
      <vt:lpstr>8f4-1</vt:lpstr>
      <vt:lpstr>8f4-2</vt:lpstr>
      <vt:lpstr>8f4-3</vt:lpstr>
      <vt:lpstr>8f4-4</vt:lpstr>
      <vt:lpstr>'3a1'!Print_Area</vt:lpstr>
    </vt:vector>
  </TitlesOfParts>
  <Company>NTU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Radon Dhelika</dc:creator>
  <cp:lastModifiedBy>HKSYARIAH</cp:lastModifiedBy>
  <cp:lastPrinted>2019-12-03T03:24:25Z</cp:lastPrinted>
  <dcterms:created xsi:type="dcterms:W3CDTF">2009-07-05T17:37:37Z</dcterms:created>
  <dcterms:modified xsi:type="dcterms:W3CDTF">2020-02-29T10:30:23Z</dcterms:modified>
</cp:coreProperties>
</file>